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470"/>
  </bookViews>
  <sheets>
    <sheet name="Sheet1" sheetId="1" r:id="rId1"/>
    <sheet name="XLR_NoRangeSheet" sheetId="2" state="veryHidden" r:id="rId2"/>
  </sheets>
  <definedNames>
    <definedName name="adoCustomer_CODE" hidden="1">XLR_NoRangeSheet!$B$7</definedName>
    <definedName name="adoCustomer_CONTRACT" hidden="1">XLR_NoRangeSheet!$E$7</definedName>
    <definedName name="adoCustomer_CONTRACTEN" hidden="1">XLR_NoRangeSheet!$F$7</definedName>
    <definedName name="adoCustomer_LONGNAME" hidden="1">XLR_NoRangeSheet!$D$7</definedName>
    <definedName name="adoCustomer_PORTFOLIO" hidden="1">XLR_NoRangeSheet!$G$7</definedName>
    <definedName name="adoCustomer_SHORTNAME" hidden="1">XLR_NoRangeSheet!$C$7</definedName>
    <definedName name="BrokerageLiabilitiesRange">Sheet1!#REF!</definedName>
    <definedName name="BrokerReportLiabilitiesRange">Sheet1!#REF!</definedName>
    <definedName name="ClientCode">Sheet1!$E$13</definedName>
    <definedName name="ClientContract">Sheet1!$E$11</definedName>
    <definedName name="ClosedConversionRange">Sheet1!#REF!</definedName>
    <definedName name="ClosedDealConvRange">Sheet1!$A$156:$X$156</definedName>
    <definedName name="ClosedTicketsRange">Sheet1!$A$110:$X$121</definedName>
    <definedName name="ClosedTicketsRepoRange">Sheet1!#REF!</definedName>
    <definedName name="DividendsRange">Sheet1!#REF!</definedName>
    <definedName name="MoneyMovePlaneRange">Sheet1!$A$37:$X$39</definedName>
    <definedName name="MoneyMovingRange">Sheet1!$A$184:$X$238</definedName>
    <definedName name="PortfolioFFIRange">Sheet1!#REF!</definedName>
    <definedName name="PortfolioRange">Sheet1!$A$43:$X$71</definedName>
    <definedName name="PreviousConversionRange">Sheet1!#REF!</definedName>
    <definedName name="PreviousDealConvRange">Sheet1!$A$160:$X$160</definedName>
    <definedName name="PreviousTicketsRange">Sheet1!$A$125:$X$136</definedName>
    <definedName name="PreviousTicketsRepoRange">Sheet1!$A$148:$X$148</definedName>
    <definedName name="ReportDate">Sheet1!$G$248</definedName>
    <definedName name="SharesMovingFFIRange">Sheet1!#REF!</definedName>
    <definedName name="SharesMovingRange">Sheet1!$A$164:$X$179</definedName>
    <definedName name="SummaryInfoRange">Sheet1!$A$17:$X$21</definedName>
    <definedName name="UnclosedConversionRange">Sheet1!#REF!</definedName>
    <definedName name="UnclosedDealConvRange">Sheet1!$A$152:$X$152</definedName>
    <definedName name="UnclosedTicketsRange">Sheet1!$A$75:$X$106</definedName>
    <definedName name="UnclosedTicketsRepoRange">Sheet1!$A$140:$X$144</definedName>
    <definedName name="XLR_ERRNAMESTR" hidden="1">XLR_NoRangeSheet!$B$5</definedName>
    <definedName name="XLR_VERSION" hidden="1">XLR_NoRangeSheet!$A$5</definedName>
    <definedName name="XLRPARAMS_DateBegin" hidden="1">XLR_NoRangeSheet!$B$6</definedName>
    <definedName name="XLRPARAMS_DateEnd" hidden="1">XLR_NoRangeSheet!$C$6</definedName>
    <definedName name="XLRPARAMS_OurCompanyName" hidden="1">XLR_NoRangeSheet!$I$6</definedName>
    <definedName name="XLRPARAMS_Position" hidden="1">XLR_NoRangeSheet!$F$6</definedName>
    <definedName name="XLRPARAMS_ReportDate" hidden="1">XLR_NoRangeSheet!$D$6</definedName>
    <definedName name="XLRPARAMS_Signatory" hidden="1">XLR_NoRangeSheet!$E$6</definedName>
    <definedName name="XLRPARAMS_Valuation" hidden="1">XLR_NoRangeSheet!$G$6</definedName>
    <definedName name="XLRPARAMS_ValuationPlan" hidden="1">XLR_NoRangeSheet!$H$6</definedName>
  </definedNames>
  <calcPr calcId="145621"/>
</workbook>
</file>

<file path=xl/calcChain.xml><?xml version="1.0" encoding="utf-8"?>
<calcChain xmlns="http://schemas.openxmlformats.org/spreadsheetml/2006/main">
  <c r="C27" i="1" l="1"/>
  <c r="C24" i="1"/>
  <c r="H244" i="1"/>
  <c r="U71" i="1"/>
  <c r="T71" i="1"/>
  <c r="B5" i="2"/>
  <c r="B6" i="1"/>
  <c r="F242" i="1"/>
  <c r="G248" i="1"/>
  <c r="E9" i="1"/>
</calcChain>
</file>

<file path=xl/sharedStrings.xml><?xml version="1.0" encoding="utf-8"?>
<sst xmlns="http://schemas.openxmlformats.org/spreadsheetml/2006/main" count="1398" uniqueCount="297">
  <si>
    <t>Эмитент</t>
  </si>
  <si>
    <t>Тип ЦБ</t>
  </si>
  <si>
    <t>Код ЦБ</t>
  </si>
  <si>
    <t>Дата</t>
  </si>
  <si>
    <t>Сумма</t>
  </si>
  <si>
    <t>Операция</t>
  </si>
  <si>
    <t>Незавершенные сделки</t>
  </si>
  <si>
    <t>Дата сделки</t>
  </si>
  <si>
    <t>Вид сделки</t>
  </si>
  <si>
    <t>Количество</t>
  </si>
  <si>
    <t>Завершенные сделки</t>
  </si>
  <si>
    <t>Сделки прошлых периодов, завершенные в отчетном</t>
  </si>
  <si>
    <t>Движение ценных бумаг</t>
  </si>
  <si>
    <t>Курс для расчетов</t>
  </si>
  <si>
    <t>Плановый остаток</t>
  </si>
  <si>
    <t>Цена</t>
  </si>
  <si>
    <t>Валюта цены</t>
  </si>
  <si>
    <t>Валюта платежа</t>
  </si>
  <si>
    <t>Номер договора</t>
  </si>
  <si>
    <t>Комментарий</t>
  </si>
  <si>
    <t>Клиент:</t>
  </si>
  <si>
    <t>Перерегистрация (план)</t>
  </si>
  <si>
    <t>Оплата (план)</t>
  </si>
  <si>
    <t>Отчетный период:</t>
  </si>
  <si>
    <t>Договор на брокерское обслуживание:</t>
  </si>
  <si>
    <t>Место совершения</t>
  </si>
  <si>
    <t>Отчет сформирован:</t>
  </si>
  <si>
    <t>Время сделки</t>
  </si>
  <si>
    <t>Сводная информация по счету клиента</t>
  </si>
  <si>
    <t>Валюта</t>
  </si>
  <si>
    <t>Код CFI</t>
  </si>
  <si>
    <t>В поставке планово</t>
  </si>
  <si>
    <t>В получении планово</t>
  </si>
  <si>
    <t>Цена закрытия</t>
  </si>
  <si>
    <t>Валюта цены закрытия</t>
  </si>
  <si>
    <t>Место хранения</t>
  </si>
  <si>
    <t>Сумма в валюте цены</t>
  </si>
  <si>
    <t>Сумма в валюте расчетов</t>
  </si>
  <si>
    <t>Валюта расчетов</t>
  </si>
  <si>
    <t>Движение денежных средств</t>
  </si>
  <si>
    <t>Незавершенные сделки РЕПО</t>
  </si>
  <si>
    <t>Номер части сделки РЕПО</t>
  </si>
  <si>
    <t>Сделки РЕПО прошлых периодов, завершенные в отчетном</t>
  </si>
  <si>
    <t>Курс валюты цены закрытия</t>
  </si>
  <si>
    <t>На начало периода</t>
  </si>
  <si>
    <t>На конец периода</t>
  </si>
  <si>
    <t>Итого:</t>
  </si>
  <si>
    <t>Сальдо расчетов по сделкам</t>
  </si>
  <si>
    <t>Номер заявки</t>
  </si>
  <si>
    <t>ISIN</t>
  </si>
  <si>
    <t>Налоги и Сборы в валюте цены</t>
  </si>
  <si>
    <t>Код FX пары</t>
  </si>
  <si>
    <t>Курс</t>
  </si>
  <si>
    <t>Базовая валюта</t>
  </si>
  <si>
    <t>НКД</t>
  </si>
  <si>
    <t>Валюта НКД</t>
  </si>
  <si>
    <t>Плановая дата исполнения</t>
  </si>
  <si>
    <t>Фактическая дата исполнения</t>
  </si>
  <si>
    <t>Входящий остаток</t>
  </si>
  <si>
    <t>Курс ЦБ РФ к руб. 
(на начало периода)</t>
  </si>
  <si>
    <t>Сумма RUR
(на начало периода)</t>
  </si>
  <si>
    <t>Движение денег</t>
  </si>
  <si>
    <t>Курс ЦБ РФ к руб.
(на конец периода)</t>
  </si>
  <si>
    <t>Комиссия брокера</t>
  </si>
  <si>
    <t>Исходящий остаток
(факт)</t>
  </si>
  <si>
    <t>Сумма RUR
(на конец периода план)</t>
  </si>
  <si>
    <t>Исходящий остаток
(план)</t>
  </si>
  <si>
    <t>Сумма RUR
(на конец периода факт)</t>
  </si>
  <si>
    <t>Плановые движения денежных средств по торговым и неторговым операциям</t>
  </si>
  <si>
    <t>Тип операции</t>
  </si>
  <si>
    <t>Валюта Комиссии Брокера</t>
  </si>
  <si>
    <t>Портфель:</t>
  </si>
  <si>
    <t>Лицевой счет:</t>
  </si>
  <si>
    <t>Отчет по сделкам и операциям с ценными бумагами и иностранными финансовыми инструментами</t>
  </si>
  <si>
    <t>Контрагент</t>
  </si>
  <si>
    <t>Оценка по цене закрытия (факт)</t>
  </si>
  <si>
    <t>Оценка в RUR (факт)</t>
  </si>
  <si>
    <t>Оценка по цене закрытия (план)</t>
  </si>
  <si>
    <t>Оценка в RUR (план)</t>
  </si>
  <si>
    <t>Номер сделки</t>
  </si>
  <si>
    <t>Сумма сделки в базовой валюте</t>
  </si>
  <si>
    <t>Незавершенные сделки по конвертации (в т.ч. Специальные сделки конвертации)</t>
  </si>
  <si>
    <t>Завершенные сделки по конвертации (в т.ч. Специальные сделки конвертации)</t>
  </si>
  <si>
    <t>Сделки по конвертации (в т.ч. Специальные сделки конвертации) прошлых периодов, завершенные в отчетном</t>
  </si>
  <si>
    <t>Сумма сделки в сопряженной валюте</t>
  </si>
  <si>
    <t>Сопряженная валюта</t>
  </si>
  <si>
    <t>Номер части Специальной сделки конвертации</t>
  </si>
  <si>
    <t>Дата фиксации реестра</t>
  </si>
  <si>
    <t>Начислено в валюте</t>
  </si>
  <si>
    <t>Остаток в валюте</t>
  </si>
  <si>
    <t>Остаток по курсу ЦБ, руб</t>
  </si>
  <si>
    <t>Счет клиента</t>
  </si>
  <si>
    <t>Основание</t>
  </si>
  <si>
    <t>4.2, Developer  (build 122-D7)</t>
  </si>
  <si>
    <t>xlrParams</t>
  </si>
  <si>
    <t>/Вощенкова Н.А./</t>
  </si>
  <si>
    <t>Первый заместитель Начальника управления внутреннего учета</t>
  </si>
  <si>
    <t>АО "Открытие Брокер"</t>
  </si>
  <si>
    <t>adoCustomer</t>
  </si>
  <si>
    <t>57585</t>
  </si>
  <si>
    <t>SEPERIAN TRADING LTD</t>
  </si>
  <si>
    <t>57585 СЕПЕРИАН ТРЕЙДИНГ ЛТД</t>
  </si>
  <si>
    <t>57585-БЮ от 08.05.2014</t>
  </si>
  <si>
    <t>57585-БЮ of 08.05.2014</t>
  </si>
  <si>
    <t>Международный Фондовый Рынок (ФР Global)</t>
  </si>
  <si>
    <t>12:21</t>
  </si>
  <si>
    <t>Покупка</t>
  </si>
  <si>
    <t>Government of the United States of America</t>
  </si>
  <si>
    <t>US912828RH57</t>
  </si>
  <si>
    <t>Government of</t>
  </si>
  <si>
    <t>ЕвроОбл</t>
  </si>
  <si>
    <t>USD</t>
  </si>
  <si>
    <t>Внебиржевая (Займ ЦБ)</t>
  </si>
  <si>
    <t>18:32</t>
  </si>
  <si>
    <t>Коммерцбанк АГ</t>
  </si>
  <si>
    <t>XS1440093711</t>
  </si>
  <si>
    <t>CMZB 05//28/19</t>
  </si>
  <si>
    <t>Внебиржевая</t>
  </si>
  <si>
    <t>18:42</t>
  </si>
  <si>
    <t>Chevron Corporation</t>
  </si>
  <si>
    <t>US166764AV24</t>
  </si>
  <si>
    <t>Chevron Corporat</t>
  </si>
  <si>
    <t>18:44</t>
  </si>
  <si>
    <t>eBay Inc.</t>
  </si>
  <si>
    <t>US278642AP80</t>
  </si>
  <si>
    <t>EBAY 2.5 03/09/1</t>
  </si>
  <si>
    <t>18:46</t>
  </si>
  <si>
    <t>SHELL INTERNATIONAL FINANCE B.</t>
  </si>
  <si>
    <t>US822582AW21</t>
  </si>
  <si>
    <t>RDSALN 1.9 08/10</t>
  </si>
  <si>
    <t>18:52</t>
  </si>
  <si>
    <t>AbbVie Inc.</t>
  </si>
  <si>
    <t>US00287YAT64</t>
  </si>
  <si>
    <t>ABBVIE INC</t>
  </si>
  <si>
    <t>18:05</t>
  </si>
  <si>
    <t>DONNELLEY R R &amp; SONS CO</t>
  </si>
  <si>
    <t>US257867BB61</t>
  </si>
  <si>
    <t>RRD 6 04/01/24</t>
  </si>
  <si>
    <t>18:22</t>
  </si>
  <si>
    <t>18:43</t>
  </si>
  <si>
    <t>Morgan Stanley</t>
  </si>
  <si>
    <t>XS1374819792</t>
  </si>
  <si>
    <t>MS 18</t>
  </si>
  <si>
    <t>19:30</t>
  </si>
  <si>
    <t>J.P. Morgan Structured Products B.V.</t>
  </si>
  <si>
    <t>XS1413650703</t>
  </si>
  <si>
    <t>JPM Structured B</t>
  </si>
  <si>
    <t>19:57</t>
  </si>
  <si>
    <t>EFG International Finance (Guernsey) Limited</t>
  </si>
  <si>
    <t>CH0273395720</t>
  </si>
  <si>
    <t>EFG 2018</t>
  </si>
  <si>
    <t>20:03</t>
  </si>
  <si>
    <t>Unknown</t>
  </si>
  <si>
    <t>XS1413650026</t>
  </si>
  <si>
    <t>JPM EUR 07/05/18</t>
  </si>
  <si>
    <t>АО</t>
  </si>
  <si>
    <t>EUR</t>
  </si>
  <si>
    <t>17:18</t>
  </si>
  <si>
    <t>MHP S.A.</t>
  </si>
  <si>
    <t>USL6366MAC75</t>
  </si>
  <si>
    <t>MHP S A</t>
  </si>
  <si>
    <t>RUR</t>
  </si>
  <si>
    <t>Займ ЦБ</t>
  </si>
  <si>
    <t>OFCB Capital PLC.</t>
  </si>
  <si>
    <t>XS0776121062</t>
  </si>
  <si>
    <t>OFCB CAP 19</t>
  </si>
  <si>
    <t>Metalloinvest Finance Designated Activity Company</t>
  </si>
  <si>
    <t>XS0650962185</t>
  </si>
  <si>
    <t>METINR 6 1/2</t>
  </si>
  <si>
    <t>17:36</t>
  </si>
  <si>
    <t>17:43</t>
  </si>
  <si>
    <t>17:44</t>
  </si>
  <si>
    <t>18:06</t>
  </si>
  <si>
    <t>VIP Finance Ireland Limited</t>
  </si>
  <si>
    <t>XS0587031096</t>
  </si>
  <si>
    <t>VIP FIN IR</t>
  </si>
  <si>
    <t>21:23</t>
  </si>
  <si>
    <t>Novatek Finance Limited</t>
  </si>
  <si>
    <t>XS0864383723</t>
  </si>
  <si>
    <t>NOVATEK FIN</t>
  </si>
  <si>
    <t>22:11</t>
  </si>
  <si>
    <t>PSB Finance S.A.</t>
  </si>
  <si>
    <t>XS0524658852</t>
  </si>
  <si>
    <t>PROMBK11</t>
  </si>
  <si>
    <t>22:26</t>
  </si>
  <si>
    <t>CH0259241286</t>
  </si>
  <si>
    <t>EFG Inter</t>
  </si>
  <si>
    <t>13:43</t>
  </si>
  <si>
    <t>Продажа</t>
  </si>
  <si>
    <t>Apple Inc.</t>
  </si>
  <si>
    <t>US0378331005</t>
  </si>
  <si>
    <t>AAPL</t>
  </si>
  <si>
    <t>17:49</t>
  </si>
  <si>
    <t>XS0923110232</t>
  </si>
  <si>
    <t>OFCB CAP 18</t>
  </si>
  <si>
    <t>13:25</t>
  </si>
  <si>
    <t>Evraz Group S.A.</t>
  </si>
  <si>
    <t>XS0618905219</t>
  </si>
  <si>
    <t>EVRAZ 6 3/4</t>
  </si>
  <si>
    <t>16:47</t>
  </si>
  <si>
    <t>GAZ CAPITAL S.A.</t>
  </si>
  <si>
    <t>XS0316524130</t>
  </si>
  <si>
    <t>GAZPRU 7.288</t>
  </si>
  <si>
    <t>20:22</t>
  </si>
  <si>
    <t>Schroder International Selection Fund European Dividend Maximiser Class A DIS EUR п/у Schroder Investment Management Limited</t>
  </si>
  <si>
    <t>LU0321371998</t>
  </si>
  <si>
    <t xml:space="preserve">	Schroder Int</t>
  </si>
  <si>
    <t>ИП</t>
  </si>
  <si>
    <t>16:24</t>
  </si>
  <si>
    <t>VTB Eurasia Limited</t>
  </si>
  <si>
    <t>XS0810596832</t>
  </si>
  <si>
    <t>VTB Eur Ltd</t>
  </si>
  <si>
    <t>16:31</t>
  </si>
  <si>
    <t>SB CAPITAL S.A.</t>
  </si>
  <si>
    <t>XS0935311240</t>
  </si>
  <si>
    <t>SB CAP 2023</t>
  </si>
  <si>
    <t>GPB Eurobond Finance PLC</t>
  </si>
  <si>
    <t>XS0975320879</t>
  </si>
  <si>
    <t>GPB EU FIN</t>
  </si>
  <si>
    <t>17:27</t>
  </si>
  <si>
    <t>BSPB Finance P.L.C.</t>
  </si>
  <si>
    <t>XS0954673934</t>
  </si>
  <si>
    <t>BSPB FINANCE</t>
  </si>
  <si>
    <t>XS1086084123</t>
  </si>
  <si>
    <t>PSB FINANCE</t>
  </si>
  <si>
    <t>18:17</t>
  </si>
  <si>
    <t>Barclays Bank PLC</t>
  </si>
  <si>
    <t>XS0397801357</t>
  </si>
  <si>
    <t>BARCLAYS</t>
  </si>
  <si>
    <t>GBP</t>
  </si>
  <si>
    <t>Комиссия за сделки займа ЦБ на условиях Примерных условий сделок займа ценных бумаг</t>
  </si>
  <si>
    <t>комиссия (Покупка OFCB CAP 19 200.0 шт.)</t>
  </si>
  <si>
    <t>комиссия (Покупка OFCB CAP 19 50.0 шт.)</t>
  </si>
  <si>
    <t>комиссия (Покупка BARCLAYS 150.0 шт.)</t>
  </si>
  <si>
    <t>комиссия (Покупка VIP FIN IR 200.0 шт.)</t>
  </si>
  <si>
    <t>комиссия (Покупка VTB Eur Ltd 800.0 шт.)</t>
  </si>
  <si>
    <t>комиссия (Покупка OFCB CAP 19 100.0 шт.)</t>
  </si>
  <si>
    <t>комиссия (Покупка SB CAP 2023 200.0 шт.)</t>
  </si>
  <si>
    <t>комиссия (Покупка GPB EU FIN 200.0 шт.)</t>
  </si>
  <si>
    <t>комиссия (Покупка VTB Eur Ltd 200.0 шт.)</t>
  </si>
  <si>
    <t>комиссия (Покупка BSPB FINANCE 200.0 шт.)</t>
  </si>
  <si>
    <t>комиссия (Покупка PSB FINANCE 100.0 шт.)</t>
  </si>
  <si>
    <t>Проценты по предоставленным займам</t>
  </si>
  <si>
    <t>Расчеты по сделке (ДС)</t>
  </si>
  <si>
    <t>комиссия (Покупка EVRAZ 6 3/4 200.0 шт.)</t>
  </si>
  <si>
    <t>Проценты по предоставленным займам ЦБ за &lt;26.08.2016&gt;</t>
  </si>
  <si>
    <t>DYFXXR</t>
  </si>
  <si>
    <t>DTFXGR</t>
  </si>
  <si>
    <t>DTFXFR</t>
  </si>
  <si>
    <t>DBXGFB</t>
  </si>
  <si>
    <t>EUOISR</t>
  </si>
  <si>
    <t>ESVUFR</t>
  </si>
  <si>
    <t>DYVXXR</t>
  </si>
  <si>
    <t>19:11</t>
  </si>
  <si>
    <t>XS0851672435</t>
  </si>
  <si>
    <t>PSB FIN SA</t>
  </si>
  <si>
    <t>13:44</t>
  </si>
  <si>
    <t>XS1042215480</t>
  </si>
  <si>
    <t>PSB FI</t>
  </si>
  <si>
    <t>13:58</t>
  </si>
  <si>
    <t>13:49</t>
  </si>
  <si>
    <t>18:51</t>
  </si>
  <si>
    <t>DBFUGR</t>
  </si>
  <si>
    <t>ОТКРЫТИЕ-НРД-DVP</t>
  </si>
  <si>
    <t>ОТКРЫТИЕ-НРД</t>
  </si>
  <si>
    <t>DBFXPR</t>
  </si>
  <si>
    <t>ОТКРЫТИЕ-НРД_М</t>
  </si>
  <si>
    <t>DBFTFR</t>
  </si>
  <si>
    <t>DBFGGR</t>
  </si>
  <si>
    <t>DTZXFB</t>
  </si>
  <si>
    <t>CHF</t>
  </si>
  <si>
    <t>Торговые операции (в т.ч. Налоги/Сборы и комиссия Брокера за сделки)</t>
  </si>
  <si>
    <t>00:00</t>
  </si>
  <si>
    <t>Конвертация ДС</t>
  </si>
  <si>
    <t>EUR/RUR</t>
  </si>
  <si>
    <t>16:39</t>
  </si>
  <si>
    <t>USD/RUR</t>
  </si>
  <si>
    <t xml:space="preserve"> Внебиржевой Фондовый Рынок (ФР Classica)
</t>
  </si>
  <si>
    <t>Ставка за АО,  руб.</t>
  </si>
  <si>
    <t>Ставка за АП,  руб.</t>
  </si>
  <si>
    <t>Налог на дивиденды для резидентов, %</t>
  </si>
  <si>
    <t>Налог на дивиденды для нерезидентов, %</t>
  </si>
  <si>
    <t>Сумма заблокированных активов, руб.</t>
  </si>
  <si>
    <t>НОВАТЭК</t>
  </si>
  <si>
    <t>Оценка Активов(на конец периода факт)</t>
  </si>
  <si>
    <t>Оценка Активов (на конец периода план)</t>
  </si>
  <si>
    <t>Задолженности/обязательства Клиента перед Брокером</t>
  </si>
  <si>
    <t>Минимальная ежемесячная комиссия</t>
  </si>
  <si>
    <t>6 951,78</t>
  </si>
  <si>
    <t>RUB</t>
  </si>
  <si>
    <t>Итого по группе</t>
  </si>
  <si>
    <t>Детализация сумм, заблокированных под обязательства по возврату доходов</t>
  </si>
  <si>
    <t>12345 Иванов Иван Иванович</t>
  </si>
  <si>
    <t>12345-АБ от 01.01.2001</t>
  </si>
  <si>
    <t>Портфель ЦБ</t>
  </si>
  <si>
    <t>******</t>
  </si>
  <si>
    <t>Оплата Процентов по договору Займа 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</si>
</sst>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&quot;р.&quot;;\-#,##0.00&quot;р.&quot;"/>
    <numFmt numFmtId="164" formatCode="#,##0.0000"/>
    <numFmt numFmtId="165" formatCode="#,##0.00000"/>
    <numFmt numFmtId="166" formatCode="#,##0.00000000"/>
    <numFmt numFmtId="167" formatCode="#########0.00#############"/>
  </numFmts>
  <fonts count="19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55"/>
      <name val="Arial"/>
      <family val="2"/>
      <charset val="204"/>
    </font>
    <font>
      <sz val="8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55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BCBDB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2" xfId="0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/>
    <xf numFmtId="0" fontId="0" fillId="0" borderId="0" xfId="0" applyFill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/>
    <xf numFmtId="4" fontId="1" fillId="0" borderId="5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2" fillId="0" borderId="0" xfId="0" applyFont="1"/>
    <xf numFmtId="0" fontId="1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0" fillId="0" borderId="0" xfId="0" quotePrefix="1" applyBorder="1"/>
    <xf numFmtId="0" fontId="13" fillId="0" borderId="0" xfId="0" applyFont="1" applyAlignment="1">
      <alignment horizontal="right"/>
    </xf>
    <xf numFmtId="0" fontId="14" fillId="0" borderId="0" xfId="0" applyFont="1"/>
    <xf numFmtId="0" fontId="0" fillId="0" borderId="0" xfId="0" applyBorder="1" applyAlignment="1"/>
    <xf numFmtId="14" fontId="0" fillId="0" borderId="0" xfId="0" applyNumberFormat="1"/>
    <xf numFmtId="49" fontId="0" fillId="0" borderId="0" xfId="0" applyNumberFormat="1"/>
    <xf numFmtId="7" fontId="0" fillId="0" borderId="0" xfId="0" applyNumberFormat="1"/>
    <xf numFmtId="0" fontId="0" fillId="0" borderId="0" xfId="0" applyAlignment="1">
      <alignment vertical="top"/>
    </xf>
    <xf numFmtId="1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7" fillId="0" borderId="0" xfId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5" fillId="3" borderId="0" xfId="0" applyFont="1" applyFill="1" applyAlignment="1">
      <alignment vertical="center" wrapText="1"/>
    </xf>
    <xf numFmtId="14" fontId="16" fillId="0" borderId="0" xfId="0" applyNumberFormat="1" applyFont="1" applyAlignment="1">
      <alignment vertical="center" wrapText="1"/>
    </xf>
    <xf numFmtId="0" fontId="15" fillId="3" borderId="0" xfId="0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top"/>
    </xf>
    <xf numFmtId="0" fontId="17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4" borderId="0" xfId="0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4" fontId="2" fillId="5" borderId="0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0" fillId="0" borderId="6" xfId="0" applyBorder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right"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48"/>
  <sheetViews>
    <sheetView showGridLines="0" tabSelected="1" workbookViewId="0">
      <selection activeCell="P168" sqref="P168"/>
    </sheetView>
  </sheetViews>
  <sheetFormatPr defaultRowHeight="12.75" x14ac:dyDescent="0.2"/>
  <cols>
    <col min="1" max="1" width="1.5703125" customWidth="1"/>
    <col min="2" max="2" width="18.140625" customWidth="1"/>
    <col min="3" max="3" width="17.28515625" customWidth="1"/>
    <col min="4" max="4" width="16.140625" customWidth="1"/>
    <col min="5" max="5" width="15.5703125" customWidth="1"/>
    <col min="6" max="6" width="18.5703125" customWidth="1"/>
    <col min="7" max="7" width="17.5703125" customWidth="1"/>
    <col min="8" max="8" width="15.5703125" customWidth="1"/>
    <col min="9" max="9" width="15.85546875" customWidth="1"/>
    <col min="10" max="10" width="24.7109375" customWidth="1"/>
    <col min="11" max="11" width="17.85546875" customWidth="1"/>
    <col min="12" max="12" width="15" customWidth="1"/>
    <col min="13" max="13" width="14.7109375" bestFit="1" customWidth="1"/>
    <col min="14" max="15" width="15.140625" bestFit="1" customWidth="1"/>
    <col min="16" max="16" width="20" customWidth="1"/>
    <col min="17" max="17" width="21.7109375" customWidth="1"/>
    <col min="18" max="18" width="20.28515625" customWidth="1"/>
    <col min="19" max="19" width="21.85546875" customWidth="1"/>
    <col min="20" max="20" width="15.140625" customWidth="1"/>
    <col min="21" max="23" width="18.7109375" customWidth="1"/>
  </cols>
  <sheetData>
    <row r="1" spans="1:24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1"/>
      <c r="R1" s="52"/>
      <c r="S1" s="52"/>
      <c r="T1" s="52"/>
      <c r="U1" s="52"/>
      <c r="V1" s="52"/>
      <c r="W1" s="52"/>
      <c r="X1" s="52"/>
    </row>
    <row r="2" spans="1:24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1"/>
      <c r="R2" s="52"/>
      <c r="S2" s="52"/>
      <c r="T2" s="52"/>
      <c r="U2" s="52"/>
      <c r="V2" s="52"/>
      <c r="W2" s="52"/>
      <c r="X2" s="52"/>
    </row>
    <row r="3" spans="1:24" x14ac:dyDescent="0.2">
      <c r="Q3" s="34"/>
    </row>
    <row r="6" spans="1:24" x14ac:dyDescent="0.2">
      <c r="B6" s="123" t="str">
        <f>XLRPARAMS_OurCompanyName</f>
        <v>АО "Открытие Брокер"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24" x14ac:dyDescent="0.2">
      <c r="B7" s="123" t="s">
        <v>73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24" ht="18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4" ht="15.75" x14ac:dyDescent="0.25">
      <c r="D9" s="13" t="s">
        <v>23</v>
      </c>
      <c r="E9" s="9" t="str">
        <f>"с "&amp;TEXT(XLRPARAMS_DateBegin, "ДД.ММ.ГГГГ")&amp; " по " &amp; TEXT(XLRPARAMS_DateEnd, "ДД.ММ.ГГГГ")</f>
        <v>с 01.07.2016 по 30.09.2016</v>
      </c>
      <c r="F9" s="11"/>
      <c r="G9" s="11"/>
      <c r="H9" s="11"/>
      <c r="I9" s="11"/>
      <c r="J9" s="11"/>
      <c r="K9" s="11"/>
      <c r="L9" s="11"/>
      <c r="M9" s="11"/>
    </row>
    <row r="10" spans="1:24" ht="15.75" x14ac:dyDescent="0.25">
      <c r="D10" s="13" t="s">
        <v>20</v>
      </c>
      <c r="E10" s="133" t="s">
        <v>292</v>
      </c>
      <c r="F10" s="8"/>
      <c r="G10" s="8"/>
      <c r="H10" s="8"/>
      <c r="I10" s="8"/>
      <c r="J10" s="8"/>
      <c r="K10" s="8"/>
      <c r="L10" s="8"/>
      <c r="M10" s="8"/>
    </row>
    <row r="11" spans="1:24" x14ac:dyDescent="0.2">
      <c r="D11" s="13" t="s">
        <v>24</v>
      </c>
      <c r="E11" s="133" t="s">
        <v>293</v>
      </c>
      <c r="F11" s="9"/>
      <c r="G11" s="9"/>
      <c r="H11" s="9"/>
      <c r="I11" s="9"/>
    </row>
    <row r="12" spans="1:24" x14ac:dyDescent="0.2">
      <c r="D12" s="13" t="s">
        <v>71</v>
      </c>
      <c r="E12" s="53" t="s">
        <v>277</v>
      </c>
      <c r="F12" s="9"/>
      <c r="G12" s="9"/>
      <c r="H12" s="9"/>
      <c r="I12" s="9"/>
    </row>
    <row r="13" spans="1:24" x14ac:dyDescent="0.2">
      <c r="D13" s="13" t="s">
        <v>72</v>
      </c>
      <c r="E13" s="134">
        <v>12345</v>
      </c>
      <c r="F13" s="9"/>
      <c r="G13" s="9"/>
      <c r="H13" s="9"/>
      <c r="I13" s="9"/>
    </row>
    <row r="14" spans="1:24" x14ac:dyDescent="0.2">
      <c r="D14" s="13"/>
      <c r="E14" s="9"/>
      <c r="F14" s="9"/>
      <c r="G14" s="9"/>
      <c r="H14" s="9"/>
      <c r="I14" s="9"/>
    </row>
    <row r="15" spans="1:24" x14ac:dyDescent="0.2">
      <c r="B15" s="19" t="s">
        <v>28</v>
      </c>
      <c r="D15" s="14"/>
      <c r="E15" s="9"/>
    </row>
    <row r="16" spans="1:24" ht="33.75" x14ac:dyDescent="0.2">
      <c r="B16" s="95" t="s">
        <v>29</v>
      </c>
      <c r="C16" s="46" t="s">
        <v>58</v>
      </c>
      <c r="D16" s="20" t="s">
        <v>59</v>
      </c>
      <c r="E16" s="20" t="s">
        <v>60</v>
      </c>
      <c r="F16" s="46" t="s">
        <v>61</v>
      </c>
      <c r="G16" s="20" t="s">
        <v>64</v>
      </c>
      <c r="H16" s="20" t="s">
        <v>66</v>
      </c>
      <c r="I16" s="20" t="s">
        <v>62</v>
      </c>
      <c r="J16" s="20" t="s">
        <v>67</v>
      </c>
      <c r="K16" s="20" t="s">
        <v>65</v>
      </c>
    </row>
    <row r="17" spans="2:11" ht="12.75" customHeight="1" x14ac:dyDescent="0.2">
      <c r="B17" s="35" t="s">
        <v>270</v>
      </c>
      <c r="C17" s="33">
        <v>389.99</v>
      </c>
      <c r="D17" s="47">
        <v>65.578900000000004</v>
      </c>
      <c r="E17" s="33">
        <v>25575.119999999999</v>
      </c>
      <c r="F17" s="33">
        <v>0</v>
      </c>
      <c r="G17" s="33">
        <v>389.99</v>
      </c>
      <c r="H17" s="33">
        <v>389.99</v>
      </c>
      <c r="I17" s="47"/>
      <c r="J17" s="4"/>
      <c r="K17" s="4"/>
    </row>
    <row r="18" spans="2:11" ht="12.75" customHeight="1" x14ac:dyDescent="0.2">
      <c r="B18" s="35" t="s">
        <v>156</v>
      </c>
      <c r="C18" s="33">
        <v>3613.52</v>
      </c>
      <c r="D18" s="47">
        <v>71.292599999999993</v>
      </c>
      <c r="E18" s="33">
        <v>257617.24</v>
      </c>
      <c r="F18" s="33">
        <v>0</v>
      </c>
      <c r="G18" s="33">
        <v>3613.52</v>
      </c>
      <c r="H18" s="33">
        <v>-756614.4</v>
      </c>
      <c r="I18" s="47"/>
      <c r="J18" s="4"/>
      <c r="K18" s="4"/>
    </row>
    <row r="19" spans="2:11" ht="12.75" customHeight="1" x14ac:dyDescent="0.2">
      <c r="B19" s="35" t="s">
        <v>229</v>
      </c>
      <c r="C19" s="33">
        <v>720.43</v>
      </c>
      <c r="D19" s="47">
        <v>86.470100000000002</v>
      </c>
      <c r="E19" s="33">
        <v>62295.65</v>
      </c>
      <c r="F19" s="33">
        <v>0</v>
      </c>
      <c r="G19" s="33">
        <v>720.43</v>
      </c>
      <c r="H19" s="33">
        <v>720.43</v>
      </c>
      <c r="I19" s="47"/>
      <c r="J19" s="4"/>
      <c r="K19" s="4"/>
    </row>
    <row r="20" spans="2:11" ht="12.75" customHeight="1" x14ac:dyDescent="0.2">
      <c r="B20" s="35" t="s">
        <v>161</v>
      </c>
      <c r="C20" s="33">
        <v>210179.08</v>
      </c>
      <c r="D20" s="47">
        <v>1</v>
      </c>
      <c r="E20" s="33">
        <v>210179.08</v>
      </c>
      <c r="F20" s="33">
        <v>-176704.67</v>
      </c>
      <c r="G20" s="33">
        <v>33474.410000000003</v>
      </c>
      <c r="H20" s="33">
        <v>-12825793.75</v>
      </c>
      <c r="I20" s="47">
        <v>1</v>
      </c>
      <c r="J20" s="4">
        <v>33474.410000000003</v>
      </c>
      <c r="K20" s="4">
        <v>-12825793.75</v>
      </c>
    </row>
    <row r="21" spans="2:11" ht="12.75" customHeight="1" x14ac:dyDescent="0.2">
      <c r="B21" s="35" t="s">
        <v>111</v>
      </c>
      <c r="C21" s="33">
        <v>944441.99</v>
      </c>
      <c r="D21" s="47">
        <v>64.1755</v>
      </c>
      <c r="E21" s="33">
        <v>60610036.93</v>
      </c>
      <c r="F21" s="33">
        <v>-785065.21</v>
      </c>
      <c r="G21" s="33">
        <v>159376.78</v>
      </c>
      <c r="H21" s="33">
        <v>-5797616.3300000001</v>
      </c>
      <c r="I21" s="47"/>
      <c r="J21" s="4"/>
      <c r="K21" s="4"/>
    </row>
    <row r="22" spans="2:11" s="84" customFormat="1" x14ac:dyDescent="0.2">
      <c r="B22" s="88"/>
      <c r="C22" s="88"/>
      <c r="D22" s="88"/>
      <c r="E22" s="88"/>
      <c r="F22" s="88"/>
      <c r="G22" s="88"/>
      <c r="H22" s="88"/>
      <c r="I22" s="88"/>
      <c r="J22" s="81"/>
      <c r="K22" s="81"/>
    </row>
    <row r="23" spans="2:11" s="84" customFormat="1" x14ac:dyDescent="0.2">
      <c r="B23" s="80" t="s">
        <v>284</v>
      </c>
      <c r="C23" s="88"/>
      <c r="D23" s="88"/>
      <c r="E23" s="88"/>
      <c r="F23" s="88"/>
      <c r="G23" s="88"/>
      <c r="H23" s="88"/>
      <c r="I23" s="88"/>
      <c r="J23" s="81"/>
      <c r="K23" s="81"/>
    </row>
    <row r="24" spans="2:11" s="84" customFormat="1" x14ac:dyDescent="0.2">
      <c r="B24" s="89"/>
      <c r="C24" s="81">
        <f>XLRPARAMS_Valuation</f>
        <v>33474.410000000003</v>
      </c>
      <c r="D24" s="89"/>
      <c r="E24" s="88"/>
      <c r="F24" s="88"/>
      <c r="G24" s="88"/>
      <c r="H24" s="88"/>
      <c r="I24" s="88"/>
      <c r="J24" s="81"/>
      <c r="K24" s="81"/>
    </row>
    <row r="25" spans="2:11" s="84" customFormat="1" x14ac:dyDescent="0.2">
      <c r="B25" s="89"/>
      <c r="C25" s="91"/>
      <c r="D25" s="89"/>
      <c r="E25" s="88"/>
      <c r="F25" s="88"/>
      <c r="G25" s="88"/>
      <c r="H25" s="88"/>
      <c r="I25" s="88"/>
      <c r="J25" s="81"/>
      <c r="K25" s="81"/>
    </row>
    <row r="26" spans="2:11" s="84" customFormat="1" x14ac:dyDescent="0.2">
      <c r="B26" s="80" t="s">
        <v>285</v>
      </c>
      <c r="C26" s="91"/>
      <c r="D26" s="89"/>
      <c r="E26" s="88"/>
      <c r="F26" s="88"/>
      <c r="G26" s="88"/>
      <c r="H26" s="88"/>
      <c r="I26" s="88"/>
      <c r="J26" s="81"/>
      <c r="K26" s="81"/>
    </row>
    <row r="27" spans="2:11" s="84" customFormat="1" x14ac:dyDescent="0.2">
      <c r="B27" s="89"/>
      <c r="C27" s="81">
        <f>XLRPARAMS_ValuationPlan</f>
        <v>-12825793.75</v>
      </c>
      <c r="D27" s="89"/>
      <c r="E27" s="88"/>
      <c r="F27" s="88"/>
      <c r="G27" s="88"/>
      <c r="H27" s="88"/>
      <c r="I27" s="88"/>
      <c r="J27" s="81"/>
      <c r="K27" s="81"/>
    </row>
    <row r="28" spans="2:11" s="84" customFormat="1" x14ac:dyDescent="0.2">
      <c r="B28" s="89"/>
      <c r="C28" s="81"/>
      <c r="D28" s="89"/>
      <c r="E28" s="88"/>
      <c r="F28" s="88"/>
      <c r="G28" s="88"/>
      <c r="H28" s="88"/>
      <c r="I28" s="88"/>
      <c r="J28" s="81"/>
      <c r="K28" s="81"/>
    </row>
    <row r="29" spans="2:11" s="84" customFormat="1" x14ac:dyDescent="0.2">
      <c r="B29" s="106" t="s">
        <v>286</v>
      </c>
      <c r="C29" s="107"/>
      <c r="D29" s="107"/>
      <c r="E29" s="107"/>
      <c r="F29" s="107"/>
      <c r="G29" s="107"/>
      <c r="H29" s="107"/>
      <c r="I29" s="88"/>
      <c r="J29" s="81"/>
      <c r="K29" s="81"/>
    </row>
    <row r="30" spans="2:11" s="84" customFormat="1" ht="18" x14ac:dyDescent="0.2">
      <c r="B30" s="96" t="s">
        <v>91</v>
      </c>
      <c r="C30" s="96" t="s">
        <v>3</v>
      </c>
      <c r="D30" s="96" t="s">
        <v>88</v>
      </c>
      <c r="E30" s="96" t="s">
        <v>89</v>
      </c>
      <c r="F30" s="96" t="s">
        <v>29</v>
      </c>
      <c r="G30" s="96" t="s">
        <v>90</v>
      </c>
      <c r="H30" s="96" t="s">
        <v>92</v>
      </c>
      <c r="I30" s="98"/>
      <c r="J30" s="99"/>
      <c r="K30" s="99"/>
    </row>
    <row r="31" spans="2:11" s="84" customFormat="1" x14ac:dyDescent="0.2">
      <c r="B31" s="108" t="s">
        <v>287</v>
      </c>
      <c r="C31" s="108"/>
      <c r="D31" s="108"/>
      <c r="E31" s="108"/>
      <c r="F31" s="108"/>
      <c r="G31" s="108"/>
      <c r="H31" s="108"/>
      <c r="I31" s="100"/>
      <c r="J31" s="101"/>
      <c r="K31" s="101"/>
    </row>
    <row r="32" spans="2:11" s="84" customFormat="1" x14ac:dyDescent="0.2">
      <c r="B32" s="90">
        <v>31515</v>
      </c>
      <c r="C32" s="93">
        <v>42489</v>
      </c>
      <c r="D32" s="89" t="s">
        <v>288</v>
      </c>
      <c r="E32" s="89" t="s">
        <v>288</v>
      </c>
      <c r="F32" s="90" t="s">
        <v>289</v>
      </c>
      <c r="G32" s="89" t="s">
        <v>288</v>
      </c>
      <c r="H32" s="97"/>
      <c r="I32" s="88"/>
      <c r="J32" s="81"/>
      <c r="K32" s="81"/>
    </row>
    <row r="33" spans="2:22" s="84" customFormat="1" x14ac:dyDescent="0.2">
      <c r="B33" s="109" t="s">
        <v>290</v>
      </c>
      <c r="C33" s="109"/>
      <c r="D33" s="109"/>
      <c r="E33" s="109"/>
      <c r="F33" s="109"/>
      <c r="G33" s="94" t="s">
        <v>288</v>
      </c>
      <c r="H33" s="92"/>
      <c r="I33" s="100"/>
      <c r="J33" s="101"/>
      <c r="K33" s="101"/>
    </row>
    <row r="34" spans="2:22" x14ac:dyDescent="0.2">
      <c r="B34" s="90"/>
      <c r="C34" s="48"/>
      <c r="D34" s="48"/>
      <c r="E34" s="48"/>
      <c r="F34" s="48"/>
      <c r="G34" s="48"/>
      <c r="H34" s="48"/>
      <c r="I34" s="48"/>
      <c r="J34" s="49"/>
    </row>
    <row r="35" spans="2:22" x14ac:dyDescent="0.2">
      <c r="B35" s="19" t="s">
        <v>68</v>
      </c>
      <c r="D35" s="14"/>
      <c r="E35" s="48"/>
      <c r="F35" s="48"/>
      <c r="G35" s="48"/>
      <c r="H35" s="48"/>
      <c r="I35" s="48"/>
      <c r="J35" s="49"/>
    </row>
    <row r="36" spans="2:22" x14ac:dyDescent="0.2">
      <c r="B36" s="127" t="s">
        <v>69</v>
      </c>
      <c r="C36" s="128"/>
      <c r="D36" s="128"/>
      <c r="E36" s="129"/>
      <c r="F36" s="46" t="s">
        <v>29</v>
      </c>
      <c r="G36" s="20" t="s">
        <v>4</v>
      </c>
      <c r="H36" s="48"/>
      <c r="I36" s="48"/>
      <c r="J36" s="48"/>
      <c r="K36" s="48"/>
      <c r="L36" s="48"/>
      <c r="M36" s="49"/>
    </row>
    <row r="37" spans="2:22" x14ac:dyDescent="0.2">
      <c r="B37" s="102" t="s">
        <v>271</v>
      </c>
      <c r="C37" s="103"/>
      <c r="D37" s="104"/>
      <c r="E37" s="105"/>
      <c r="F37" s="35" t="s">
        <v>156</v>
      </c>
      <c r="G37" s="4">
        <v>-760227.92</v>
      </c>
      <c r="H37" s="48"/>
      <c r="I37" s="48"/>
      <c r="J37" s="48"/>
      <c r="K37" s="48"/>
      <c r="L37" s="48"/>
      <c r="M37" s="49"/>
    </row>
    <row r="38" spans="2:22" ht="12.75" customHeight="1" x14ac:dyDescent="0.2">
      <c r="B38" s="102" t="s">
        <v>271</v>
      </c>
      <c r="C38" s="103"/>
      <c r="D38" s="104"/>
      <c r="E38" s="105"/>
      <c r="F38" s="35" t="s">
        <v>161</v>
      </c>
      <c r="G38" s="4">
        <v>-12859268.16</v>
      </c>
      <c r="H38" s="48"/>
      <c r="I38" s="48"/>
      <c r="J38" s="48"/>
      <c r="K38" s="48"/>
      <c r="L38" s="48"/>
      <c r="M38" s="49"/>
    </row>
    <row r="39" spans="2:22" ht="12.75" customHeight="1" x14ac:dyDescent="0.2">
      <c r="B39" s="102" t="s">
        <v>271</v>
      </c>
      <c r="C39" s="103"/>
      <c r="D39" s="104"/>
      <c r="E39" s="105"/>
      <c r="F39" s="35" t="s">
        <v>111</v>
      </c>
      <c r="G39" s="4">
        <v>-5956993.1100000003</v>
      </c>
      <c r="H39" s="48"/>
      <c r="I39" s="48"/>
      <c r="J39" s="48"/>
      <c r="K39" s="48"/>
      <c r="L39" s="48"/>
      <c r="M39" s="49"/>
    </row>
    <row r="40" spans="2:22" ht="12.75" customHeight="1" x14ac:dyDescent="0.2">
      <c r="B40" s="19"/>
    </row>
    <row r="41" spans="2:22" ht="12.75" customHeight="1" x14ac:dyDescent="0.2">
      <c r="B41" s="19" t="s">
        <v>294</v>
      </c>
    </row>
    <row r="42" spans="2:22" ht="12.75" customHeight="1" x14ac:dyDescent="0.2">
      <c r="B42" s="20" t="s">
        <v>0</v>
      </c>
      <c r="C42" s="22" t="s">
        <v>30</v>
      </c>
      <c r="D42" s="20" t="s">
        <v>49</v>
      </c>
      <c r="E42" s="20" t="s">
        <v>2</v>
      </c>
      <c r="F42" s="20" t="s">
        <v>1</v>
      </c>
      <c r="G42" s="20" t="s">
        <v>44</v>
      </c>
      <c r="H42" s="23" t="s">
        <v>47</v>
      </c>
      <c r="I42" s="23" t="s">
        <v>45</v>
      </c>
      <c r="J42" s="20" t="s">
        <v>31</v>
      </c>
      <c r="K42" s="20" t="s">
        <v>32</v>
      </c>
      <c r="L42" s="20" t="s">
        <v>14</v>
      </c>
      <c r="M42" s="23" t="s">
        <v>33</v>
      </c>
      <c r="N42" s="21" t="s">
        <v>34</v>
      </c>
      <c r="O42" s="21" t="s">
        <v>54</v>
      </c>
      <c r="P42" s="21" t="s">
        <v>55</v>
      </c>
      <c r="Q42" s="21" t="s">
        <v>75</v>
      </c>
      <c r="R42" s="21" t="s">
        <v>77</v>
      </c>
      <c r="S42" s="21" t="s">
        <v>43</v>
      </c>
      <c r="T42" s="21" t="s">
        <v>76</v>
      </c>
      <c r="U42" s="21" t="s">
        <v>78</v>
      </c>
      <c r="V42" s="21" t="s">
        <v>35</v>
      </c>
    </row>
    <row r="43" spans="2:22" s="57" customFormat="1" ht="12.75" customHeight="1" x14ac:dyDescent="0.2">
      <c r="B43" s="61" t="s">
        <v>131</v>
      </c>
      <c r="C43" s="62" t="s">
        <v>262</v>
      </c>
      <c r="D43" s="62" t="s">
        <v>132</v>
      </c>
      <c r="E43" s="62" t="s">
        <v>133</v>
      </c>
      <c r="F43" s="62" t="s">
        <v>110</v>
      </c>
      <c r="G43" s="60">
        <v>0</v>
      </c>
      <c r="H43" s="60">
        <v>0</v>
      </c>
      <c r="I43" s="60">
        <v>0</v>
      </c>
      <c r="J43" s="60">
        <v>0</v>
      </c>
      <c r="K43" s="60">
        <v>571</v>
      </c>
      <c r="L43" s="60">
        <v>571</v>
      </c>
      <c r="M43" s="60"/>
      <c r="N43" s="63" t="s">
        <v>111</v>
      </c>
      <c r="O43" s="64"/>
      <c r="P43" s="63" t="s">
        <v>111</v>
      </c>
      <c r="Q43" s="65"/>
      <c r="R43" s="65"/>
      <c r="S43" s="66"/>
      <c r="T43" s="65"/>
      <c r="U43" s="65"/>
      <c r="V43" s="67" t="s">
        <v>263</v>
      </c>
    </row>
    <row r="44" spans="2:22" s="57" customFormat="1" ht="12.75" customHeight="1" x14ac:dyDescent="0.2">
      <c r="B44" s="61" t="s">
        <v>189</v>
      </c>
      <c r="C44" s="62" t="s">
        <v>251</v>
      </c>
      <c r="D44" s="62" t="s">
        <v>190</v>
      </c>
      <c r="E44" s="62" t="s">
        <v>191</v>
      </c>
      <c r="F44" s="62" t="s">
        <v>155</v>
      </c>
      <c r="G44" s="60">
        <v>0</v>
      </c>
      <c r="H44" s="60">
        <v>-1000</v>
      </c>
      <c r="I44" s="60">
        <v>-1000</v>
      </c>
      <c r="J44" s="60">
        <v>0</v>
      </c>
      <c r="K44" s="60">
        <v>1000</v>
      </c>
      <c r="L44" s="60">
        <v>0</v>
      </c>
      <c r="M44" s="60"/>
      <c r="N44" s="63" t="s">
        <v>111</v>
      </c>
      <c r="O44" s="64"/>
      <c r="P44" s="63" t="s">
        <v>111</v>
      </c>
      <c r="Q44" s="65"/>
      <c r="R44" s="65"/>
      <c r="S44" s="66"/>
      <c r="T44" s="65"/>
      <c r="U44" s="65"/>
      <c r="V44" s="67" t="s">
        <v>264</v>
      </c>
    </row>
    <row r="45" spans="2:22" s="57" customFormat="1" ht="12.75" customHeight="1" x14ac:dyDescent="0.2">
      <c r="B45" s="61" t="s">
        <v>226</v>
      </c>
      <c r="C45" s="62" t="s">
        <v>265</v>
      </c>
      <c r="D45" s="62" t="s">
        <v>227</v>
      </c>
      <c r="E45" s="62" t="s">
        <v>228</v>
      </c>
      <c r="F45" s="62" t="s">
        <v>110</v>
      </c>
      <c r="G45" s="60">
        <v>150</v>
      </c>
      <c r="H45" s="60">
        <v>-150</v>
      </c>
      <c r="I45" s="60">
        <v>0</v>
      </c>
      <c r="J45" s="60">
        <v>0</v>
      </c>
      <c r="K45" s="60">
        <v>0</v>
      </c>
      <c r="L45" s="60">
        <v>0</v>
      </c>
      <c r="M45" s="60"/>
      <c r="N45" s="63" t="s">
        <v>111</v>
      </c>
      <c r="O45" s="64"/>
      <c r="P45" s="63" t="s">
        <v>111</v>
      </c>
      <c r="Q45" s="65"/>
      <c r="R45" s="65"/>
      <c r="S45" s="66"/>
      <c r="T45" s="65"/>
      <c r="U45" s="65"/>
      <c r="V45" s="67" t="s">
        <v>264</v>
      </c>
    </row>
    <row r="46" spans="2:22" s="57" customFormat="1" ht="12.75" customHeight="1" x14ac:dyDescent="0.2">
      <c r="B46" s="61" t="s">
        <v>220</v>
      </c>
      <c r="C46" s="62" t="s">
        <v>246</v>
      </c>
      <c r="D46" s="62" t="s">
        <v>221</v>
      </c>
      <c r="E46" s="62" t="s">
        <v>222</v>
      </c>
      <c r="F46" s="62" t="s">
        <v>110</v>
      </c>
      <c r="G46" s="60">
        <v>200</v>
      </c>
      <c r="H46" s="60">
        <v>-200</v>
      </c>
      <c r="I46" s="60">
        <v>0</v>
      </c>
      <c r="J46" s="60">
        <v>0</v>
      </c>
      <c r="K46" s="60">
        <v>0</v>
      </c>
      <c r="L46" s="60">
        <v>0</v>
      </c>
      <c r="M46" s="60"/>
      <c r="N46" s="63" t="s">
        <v>111</v>
      </c>
      <c r="O46" s="64"/>
      <c r="P46" s="63" t="s">
        <v>111</v>
      </c>
      <c r="Q46" s="65"/>
      <c r="R46" s="65"/>
      <c r="S46" s="66"/>
      <c r="T46" s="65"/>
      <c r="U46" s="65"/>
      <c r="V46" s="67" t="s">
        <v>264</v>
      </c>
    </row>
    <row r="47" spans="2:22" s="57" customFormat="1" ht="12.75" customHeight="1" x14ac:dyDescent="0.2">
      <c r="B47" s="61" t="s">
        <v>119</v>
      </c>
      <c r="C47" s="62" t="s">
        <v>262</v>
      </c>
      <c r="D47" s="62" t="s">
        <v>120</v>
      </c>
      <c r="E47" s="62" t="s">
        <v>121</v>
      </c>
      <c r="F47" s="62" t="s">
        <v>110</v>
      </c>
      <c r="G47" s="60">
        <v>0</v>
      </c>
      <c r="H47" s="60">
        <v>0</v>
      </c>
      <c r="I47" s="60">
        <v>0</v>
      </c>
      <c r="J47" s="60">
        <v>0</v>
      </c>
      <c r="K47" s="60">
        <v>700</v>
      </c>
      <c r="L47" s="60">
        <v>700</v>
      </c>
      <c r="M47" s="60"/>
      <c r="N47" s="63" t="s">
        <v>111</v>
      </c>
      <c r="O47" s="64"/>
      <c r="P47" s="63" t="s">
        <v>111</v>
      </c>
      <c r="Q47" s="65"/>
      <c r="R47" s="65"/>
      <c r="S47" s="66"/>
      <c r="T47" s="65"/>
      <c r="U47" s="65"/>
      <c r="V47" s="67" t="s">
        <v>263</v>
      </c>
    </row>
    <row r="48" spans="2:22" s="57" customFormat="1" ht="22.5" customHeight="1" x14ac:dyDescent="0.2">
      <c r="B48" s="61" t="s">
        <v>135</v>
      </c>
      <c r="C48" s="62" t="s">
        <v>262</v>
      </c>
      <c r="D48" s="62" t="s">
        <v>136</v>
      </c>
      <c r="E48" s="62" t="s">
        <v>137</v>
      </c>
      <c r="F48" s="62" t="s">
        <v>110</v>
      </c>
      <c r="G48" s="60">
        <v>0</v>
      </c>
      <c r="H48" s="60">
        <v>0</v>
      </c>
      <c r="I48" s="60">
        <v>0</v>
      </c>
      <c r="J48" s="60">
        <v>0</v>
      </c>
      <c r="K48" s="60">
        <v>93</v>
      </c>
      <c r="L48" s="60">
        <v>93</v>
      </c>
      <c r="M48" s="60"/>
      <c r="N48" s="63" t="s">
        <v>111</v>
      </c>
      <c r="O48" s="64"/>
      <c r="P48" s="63" t="s">
        <v>111</v>
      </c>
      <c r="Q48" s="65"/>
      <c r="R48" s="65"/>
      <c r="S48" s="66"/>
      <c r="T48" s="65"/>
      <c r="U48" s="65"/>
      <c r="V48" s="67" t="s">
        <v>264</v>
      </c>
    </row>
    <row r="49" spans="2:22" s="57" customFormat="1" ht="12.75" customHeight="1" x14ac:dyDescent="0.2">
      <c r="B49" s="61" t="s">
        <v>123</v>
      </c>
      <c r="C49" s="62" t="s">
        <v>262</v>
      </c>
      <c r="D49" s="62" t="s">
        <v>124</v>
      </c>
      <c r="E49" s="62" t="s">
        <v>125</v>
      </c>
      <c r="F49" s="62" t="s">
        <v>110</v>
      </c>
      <c r="G49" s="60">
        <v>0</v>
      </c>
      <c r="H49" s="60">
        <v>0</v>
      </c>
      <c r="I49" s="60">
        <v>0</v>
      </c>
      <c r="J49" s="60">
        <v>0</v>
      </c>
      <c r="K49" s="60">
        <v>700</v>
      </c>
      <c r="L49" s="60">
        <v>700</v>
      </c>
      <c r="M49" s="60"/>
      <c r="N49" s="63" t="s">
        <v>111</v>
      </c>
      <c r="O49" s="64"/>
      <c r="P49" s="63" t="s">
        <v>111</v>
      </c>
      <c r="Q49" s="65"/>
      <c r="R49" s="65"/>
      <c r="S49" s="66"/>
      <c r="T49" s="65"/>
      <c r="U49" s="65"/>
      <c r="V49" s="67" t="s">
        <v>263</v>
      </c>
    </row>
    <row r="50" spans="2:22" s="57" customFormat="1" ht="22.5" customHeight="1" x14ac:dyDescent="0.2">
      <c r="B50" s="61" t="s">
        <v>148</v>
      </c>
      <c r="C50" s="62" t="s">
        <v>249</v>
      </c>
      <c r="D50" s="62" t="s">
        <v>149</v>
      </c>
      <c r="E50" s="62" t="s">
        <v>150</v>
      </c>
      <c r="F50" s="62" t="s">
        <v>110</v>
      </c>
      <c r="G50" s="60">
        <v>0</v>
      </c>
      <c r="H50" s="60">
        <v>0</v>
      </c>
      <c r="I50" s="60">
        <v>0</v>
      </c>
      <c r="J50" s="60">
        <v>0</v>
      </c>
      <c r="K50" s="60">
        <v>165</v>
      </c>
      <c r="L50" s="60">
        <v>165</v>
      </c>
      <c r="M50" s="60"/>
      <c r="N50" s="63" t="s">
        <v>111</v>
      </c>
      <c r="O50" s="64"/>
      <c r="P50" s="63" t="s">
        <v>111</v>
      </c>
      <c r="Q50" s="65"/>
      <c r="R50" s="65"/>
      <c r="S50" s="66"/>
      <c r="T50" s="65"/>
      <c r="U50" s="65"/>
      <c r="V50" s="67" t="s">
        <v>266</v>
      </c>
    </row>
    <row r="51" spans="2:22" s="57" customFormat="1" ht="22.5" customHeight="1" x14ac:dyDescent="0.2">
      <c r="B51" s="61" t="s">
        <v>148</v>
      </c>
      <c r="C51" s="62" t="s">
        <v>249</v>
      </c>
      <c r="D51" s="62" t="s">
        <v>185</v>
      </c>
      <c r="E51" s="62" t="s">
        <v>186</v>
      </c>
      <c r="F51" s="62" t="s">
        <v>110</v>
      </c>
      <c r="G51" s="60">
        <v>0</v>
      </c>
      <c r="H51" s="60">
        <v>355</v>
      </c>
      <c r="I51" s="60">
        <v>355</v>
      </c>
      <c r="J51" s="60">
        <v>355</v>
      </c>
      <c r="K51" s="60">
        <v>0</v>
      </c>
      <c r="L51" s="60">
        <v>0</v>
      </c>
      <c r="M51" s="60">
        <v>40</v>
      </c>
      <c r="N51" s="63" t="s">
        <v>111</v>
      </c>
      <c r="O51" s="64">
        <v>0</v>
      </c>
      <c r="P51" s="63" t="s">
        <v>111</v>
      </c>
      <c r="Q51" s="65">
        <v>14200</v>
      </c>
      <c r="R51" s="65">
        <v>0</v>
      </c>
      <c r="S51" s="66"/>
      <c r="T51" s="65"/>
      <c r="U51" s="65"/>
      <c r="V51" s="67" t="s">
        <v>264</v>
      </c>
    </row>
    <row r="52" spans="2:22" s="57" customFormat="1" ht="22.5" customHeight="1" x14ac:dyDescent="0.2">
      <c r="B52" s="61" t="s">
        <v>107</v>
      </c>
      <c r="C52" s="62" t="s">
        <v>267</v>
      </c>
      <c r="D52" s="62" t="s">
        <v>108</v>
      </c>
      <c r="E52" s="62" t="s">
        <v>109</v>
      </c>
      <c r="F52" s="62" t="s">
        <v>110</v>
      </c>
      <c r="G52" s="60">
        <v>0</v>
      </c>
      <c r="H52" s="60">
        <v>0</v>
      </c>
      <c r="I52" s="60">
        <v>0</v>
      </c>
      <c r="J52" s="60">
        <v>5500</v>
      </c>
      <c r="K52" s="60">
        <v>5500</v>
      </c>
      <c r="L52" s="60">
        <v>0</v>
      </c>
      <c r="M52" s="60"/>
      <c r="N52" s="63" t="s">
        <v>111</v>
      </c>
      <c r="O52" s="64"/>
      <c r="P52" s="63" t="s">
        <v>111</v>
      </c>
      <c r="Q52" s="65"/>
      <c r="R52" s="65"/>
      <c r="S52" s="66"/>
      <c r="T52" s="65"/>
      <c r="U52" s="65"/>
      <c r="V52" s="67" t="s">
        <v>264</v>
      </c>
    </row>
    <row r="53" spans="2:22" s="57" customFormat="1" ht="22.5" customHeight="1" x14ac:dyDescent="0.2">
      <c r="B53" s="61" t="s">
        <v>216</v>
      </c>
      <c r="C53" s="62" t="s">
        <v>248</v>
      </c>
      <c r="D53" s="62" t="s">
        <v>217</v>
      </c>
      <c r="E53" s="62" t="s">
        <v>218</v>
      </c>
      <c r="F53" s="62" t="s">
        <v>110</v>
      </c>
      <c r="G53" s="60">
        <v>200</v>
      </c>
      <c r="H53" s="60">
        <v>-200</v>
      </c>
      <c r="I53" s="60">
        <v>0</v>
      </c>
      <c r="J53" s="60">
        <v>0</v>
      </c>
      <c r="K53" s="60">
        <v>0</v>
      </c>
      <c r="L53" s="60">
        <v>0</v>
      </c>
      <c r="M53" s="60"/>
      <c r="N53" s="63" t="s">
        <v>111</v>
      </c>
      <c r="O53" s="64"/>
      <c r="P53" s="63" t="s">
        <v>111</v>
      </c>
      <c r="Q53" s="65"/>
      <c r="R53" s="65"/>
      <c r="S53" s="66"/>
      <c r="T53" s="65"/>
      <c r="U53" s="65"/>
      <c r="V53" s="67" t="s">
        <v>264</v>
      </c>
    </row>
    <row r="54" spans="2:22" s="57" customFormat="1" ht="22.5" customHeight="1" x14ac:dyDescent="0.2">
      <c r="B54" s="61" t="s">
        <v>144</v>
      </c>
      <c r="C54" s="62" t="s">
        <v>247</v>
      </c>
      <c r="D54" s="62" t="s">
        <v>145</v>
      </c>
      <c r="E54" s="62" t="s">
        <v>146</v>
      </c>
      <c r="F54" s="62" t="s">
        <v>110</v>
      </c>
      <c r="G54" s="60">
        <v>0</v>
      </c>
      <c r="H54" s="60">
        <v>0</v>
      </c>
      <c r="I54" s="60">
        <v>0</v>
      </c>
      <c r="J54" s="60">
        <v>0</v>
      </c>
      <c r="K54" s="60">
        <v>1650</v>
      </c>
      <c r="L54" s="60">
        <v>1650</v>
      </c>
      <c r="M54" s="60"/>
      <c r="N54" s="63" t="s">
        <v>111</v>
      </c>
      <c r="O54" s="64"/>
      <c r="P54" s="63" t="s">
        <v>111</v>
      </c>
      <c r="Q54" s="65"/>
      <c r="R54" s="65"/>
      <c r="S54" s="66"/>
      <c r="T54" s="65"/>
      <c r="U54" s="65"/>
      <c r="V54" s="67" t="s">
        <v>266</v>
      </c>
    </row>
    <row r="55" spans="2:22" s="57" customFormat="1" ht="33.75" customHeight="1" x14ac:dyDescent="0.2">
      <c r="B55" s="61" t="s">
        <v>166</v>
      </c>
      <c r="C55" s="62" t="s">
        <v>246</v>
      </c>
      <c r="D55" s="62" t="s">
        <v>167</v>
      </c>
      <c r="E55" s="62" t="s">
        <v>168</v>
      </c>
      <c r="F55" s="62" t="s">
        <v>110</v>
      </c>
      <c r="G55" s="60">
        <v>200</v>
      </c>
      <c r="H55" s="60">
        <v>-800</v>
      </c>
      <c r="I55" s="60">
        <v>-600</v>
      </c>
      <c r="J55" s="60">
        <v>200</v>
      </c>
      <c r="K55" s="60">
        <v>800</v>
      </c>
      <c r="L55" s="60">
        <v>0</v>
      </c>
      <c r="M55" s="60">
        <v>950</v>
      </c>
      <c r="N55" s="63" t="s">
        <v>111</v>
      </c>
      <c r="O55" s="64">
        <v>0</v>
      </c>
      <c r="P55" s="63" t="s">
        <v>111</v>
      </c>
      <c r="Q55" s="65">
        <v>-570000</v>
      </c>
      <c r="R55" s="65">
        <v>0</v>
      </c>
      <c r="S55" s="66"/>
      <c r="T55" s="65"/>
      <c r="U55" s="65"/>
      <c r="V55" s="67" t="s">
        <v>264</v>
      </c>
    </row>
    <row r="56" spans="2:22" s="57" customFormat="1" ht="12.75" customHeight="1" x14ac:dyDescent="0.2">
      <c r="B56" s="61" t="s">
        <v>158</v>
      </c>
      <c r="C56" s="62" t="s">
        <v>262</v>
      </c>
      <c r="D56" s="62" t="s">
        <v>159</v>
      </c>
      <c r="E56" s="62" t="s">
        <v>160</v>
      </c>
      <c r="F56" s="62" t="s">
        <v>110</v>
      </c>
      <c r="G56" s="60">
        <v>200</v>
      </c>
      <c r="H56" s="60">
        <v>-1000</v>
      </c>
      <c r="I56" s="60">
        <v>-800</v>
      </c>
      <c r="J56" s="60">
        <v>0</v>
      </c>
      <c r="K56" s="60">
        <v>800</v>
      </c>
      <c r="L56" s="60">
        <v>0</v>
      </c>
      <c r="M56" s="60"/>
      <c r="N56" s="63" t="s">
        <v>111</v>
      </c>
      <c r="O56" s="64"/>
      <c r="P56" s="63" t="s">
        <v>111</v>
      </c>
      <c r="Q56" s="65"/>
      <c r="R56" s="65"/>
      <c r="S56" s="66"/>
      <c r="T56" s="65"/>
      <c r="U56" s="65"/>
      <c r="V56" s="67" t="s">
        <v>264</v>
      </c>
    </row>
    <row r="57" spans="2:22" s="57" customFormat="1" ht="12.75" customHeight="1" x14ac:dyDescent="0.2">
      <c r="B57" s="61" t="s">
        <v>140</v>
      </c>
      <c r="C57" s="62" t="s">
        <v>247</v>
      </c>
      <c r="D57" s="62" t="s">
        <v>141</v>
      </c>
      <c r="E57" s="62" t="s">
        <v>142</v>
      </c>
      <c r="F57" s="62" t="s">
        <v>110</v>
      </c>
      <c r="G57" s="60">
        <v>0</v>
      </c>
      <c r="H57" s="60">
        <v>0</v>
      </c>
      <c r="I57" s="60">
        <v>0</v>
      </c>
      <c r="J57" s="60">
        <v>0</v>
      </c>
      <c r="K57" s="60">
        <v>300</v>
      </c>
      <c r="L57" s="60">
        <v>300</v>
      </c>
      <c r="M57" s="60"/>
      <c r="N57" s="63" t="s">
        <v>111</v>
      </c>
      <c r="O57" s="64"/>
      <c r="P57" s="63" t="s">
        <v>111</v>
      </c>
      <c r="Q57" s="65"/>
      <c r="R57" s="65"/>
      <c r="S57" s="66"/>
      <c r="T57" s="65"/>
      <c r="U57" s="65"/>
      <c r="V57" s="67" t="s">
        <v>264</v>
      </c>
    </row>
    <row r="58" spans="2:22" s="57" customFormat="1" ht="12.75" customHeight="1" x14ac:dyDescent="0.2">
      <c r="B58" s="61" t="s">
        <v>177</v>
      </c>
      <c r="C58" s="62" t="s">
        <v>246</v>
      </c>
      <c r="D58" s="62" t="s">
        <v>178</v>
      </c>
      <c r="E58" s="62" t="s">
        <v>179</v>
      </c>
      <c r="F58" s="62" t="s">
        <v>110</v>
      </c>
      <c r="G58" s="60">
        <v>0</v>
      </c>
      <c r="H58" s="60">
        <v>400</v>
      </c>
      <c r="I58" s="60">
        <v>400</v>
      </c>
      <c r="J58" s="60">
        <v>400</v>
      </c>
      <c r="K58" s="60">
        <v>0</v>
      </c>
      <c r="L58" s="60">
        <v>0</v>
      </c>
      <c r="M58" s="60">
        <v>0.25</v>
      </c>
      <c r="N58" s="63" t="s">
        <v>111</v>
      </c>
      <c r="O58" s="64">
        <v>0</v>
      </c>
      <c r="P58" s="63" t="s">
        <v>111</v>
      </c>
      <c r="Q58" s="65">
        <v>100</v>
      </c>
      <c r="R58" s="65">
        <v>0</v>
      </c>
      <c r="S58" s="66"/>
      <c r="T58" s="65"/>
      <c r="U58" s="65"/>
      <c r="V58" s="67" t="s">
        <v>264</v>
      </c>
    </row>
    <row r="59" spans="2:22" s="57" customFormat="1" ht="12.75" customHeight="1" x14ac:dyDescent="0.2">
      <c r="B59" s="61" t="s">
        <v>163</v>
      </c>
      <c r="C59" s="62" t="s">
        <v>246</v>
      </c>
      <c r="D59" s="62" t="s">
        <v>193</v>
      </c>
      <c r="E59" s="62" t="s">
        <v>194</v>
      </c>
      <c r="F59" s="62" t="s">
        <v>110</v>
      </c>
      <c r="G59" s="60">
        <v>2000</v>
      </c>
      <c r="H59" s="60">
        <v>-2000</v>
      </c>
      <c r="I59" s="60">
        <v>0</v>
      </c>
      <c r="J59" s="60">
        <v>0</v>
      </c>
      <c r="K59" s="60">
        <v>0</v>
      </c>
      <c r="L59" s="60">
        <v>0</v>
      </c>
      <c r="M59" s="60"/>
      <c r="N59" s="63" t="s">
        <v>111</v>
      </c>
      <c r="O59" s="64"/>
      <c r="P59" s="63" t="s">
        <v>111</v>
      </c>
      <c r="Q59" s="65"/>
      <c r="R59" s="65"/>
      <c r="S59" s="66"/>
      <c r="T59" s="65"/>
      <c r="U59" s="65"/>
      <c r="V59" s="67" t="s">
        <v>264</v>
      </c>
    </row>
    <row r="60" spans="2:22" s="57" customFormat="1" ht="12.75" customHeight="1" x14ac:dyDescent="0.2">
      <c r="B60" s="61" t="s">
        <v>163</v>
      </c>
      <c r="C60" s="62" t="s">
        <v>246</v>
      </c>
      <c r="D60" s="62" t="s">
        <v>164</v>
      </c>
      <c r="E60" s="62" t="s">
        <v>165</v>
      </c>
      <c r="F60" s="62" t="s">
        <v>110</v>
      </c>
      <c r="G60" s="60">
        <v>550</v>
      </c>
      <c r="H60" s="60">
        <v>-950</v>
      </c>
      <c r="I60" s="60">
        <v>-400</v>
      </c>
      <c r="J60" s="60">
        <v>0</v>
      </c>
      <c r="K60" s="60">
        <v>400</v>
      </c>
      <c r="L60" s="60">
        <v>0</v>
      </c>
      <c r="M60" s="60"/>
      <c r="N60" s="63" t="s">
        <v>111</v>
      </c>
      <c r="O60" s="64"/>
      <c r="P60" s="63" t="s">
        <v>111</v>
      </c>
      <c r="Q60" s="65"/>
      <c r="R60" s="65"/>
      <c r="S60" s="66"/>
      <c r="T60" s="65"/>
      <c r="U60" s="65"/>
      <c r="V60" s="67" t="s">
        <v>264</v>
      </c>
    </row>
    <row r="61" spans="2:22" s="57" customFormat="1" ht="12.75" customHeight="1" x14ac:dyDescent="0.2">
      <c r="B61" s="61" t="s">
        <v>181</v>
      </c>
      <c r="C61" s="62" t="s">
        <v>248</v>
      </c>
      <c r="D61" s="62" t="s">
        <v>182</v>
      </c>
      <c r="E61" s="62" t="s">
        <v>183</v>
      </c>
      <c r="F61" s="62" t="s">
        <v>110</v>
      </c>
      <c r="G61" s="60">
        <v>0</v>
      </c>
      <c r="H61" s="60">
        <v>100</v>
      </c>
      <c r="I61" s="60">
        <v>100</v>
      </c>
      <c r="J61" s="60">
        <v>100</v>
      </c>
      <c r="K61" s="60">
        <v>0</v>
      </c>
      <c r="L61" s="60">
        <v>0</v>
      </c>
      <c r="M61" s="60">
        <v>2</v>
      </c>
      <c r="N61" s="63" t="s">
        <v>111</v>
      </c>
      <c r="O61" s="64">
        <v>0</v>
      </c>
      <c r="P61" s="63" t="s">
        <v>111</v>
      </c>
      <c r="Q61" s="65">
        <v>200</v>
      </c>
      <c r="R61" s="65">
        <v>0</v>
      </c>
      <c r="S61" s="66"/>
      <c r="T61" s="65"/>
      <c r="U61" s="65"/>
      <c r="V61" s="67" t="s">
        <v>264</v>
      </c>
    </row>
    <row r="62" spans="2:22" s="57" customFormat="1" ht="12.75" customHeight="1" x14ac:dyDescent="0.2">
      <c r="B62" s="61" t="s">
        <v>181</v>
      </c>
      <c r="C62" s="62" t="s">
        <v>248</v>
      </c>
      <c r="D62" s="62" t="s">
        <v>257</v>
      </c>
      <c r="E62" s="62" t="s">
        <v>258</v>
      </c>
      <c r="F62" s="62" t="s">
        <v>110</v>
      </c>
      <c r="G62" s="60">
        <v>0</v>
      </c>
      <c r="H62" s="60">
        <v>0</v>
      </c>
      <c r="I62" s="60">
        <v>0</v>
      </c>
      <c r="J62" s="60">
        <v>20</v>
      </c>
      <c r="K62" s="60">
        <v>0</v>
      </c>
      <c r="L62" s="60">
        <v>-20</v>
      </c>
      <c r="M62" s="60"/>
      <c r="N62" s="63" t="s">
        <v>111</v>
      </c>
      <c r="O62" s="64"/>
      <c r="P62" s="63" t="s">
        <v>111</v>
      </c>
      <c r="Q62" s="65"/>
      <c r="R62" s="65"/>
      <c r="S62" s="66"/>
      <c r="T62" s="65"/>
      <c r="U62" s="65"/>
      <c r="V62" s="67" t="s">
        <v>264</v>
      </c>
    </row>
    <row r="63" spans="2:22" s="57" customFormat="1" ht="12.75" customHeight="1" x14ac:dyDescent="0.2">
      <c r="B63" s="61" t="s">
        <v>181</v>
      </c>
      <c r="C63" s="62" t="s">
        <v>248</v>
      </c>
      <c r="D63" s="62" t="s">
        <v>254</v>
      </c>
      <c r="E63" s="62" t="s">
        <v>255</v>
      </c>
      <c r="F63" s="62" t="s">
        <v>110</v>
      </c>
      <c r="G63" s="60">
        <v>0</v>
      </c>
      <c r="H63" s="60">
        <v>0</v>
      </c>
      <c r="I63" s="60">
        <v>0</v>
      </c>
      <c r="J63" s="60">
        <v>0</v>
      </c>
      <c r="K63" s="60">
        <v>565</v>
      </c>
      <c r="L63" s="60">
        <v>565</v>
      </c>
      <c r="M63" s="60"/>
      <c r="N63" s="63" t="s">
        <v>111</v>
      </c>
      <c r="O63" s="64"/>
      <c r="P63" s="63" t="s">
        <v>111</v>
      </c>
      <c r="Q63" s="65"/>
      <c r="R63" s="65"/>
      <c r="S63" s="66"/>
      <c r="T63" s="65"/>
      <c r="U63" s="65"/>
      <c r="V63" s="67" t="s">
        <v>264</v>
      </c>
    </row>
    <row r="64" spans="2:22" s="57" customFormat="1" ht="12.75" customHeight="1" x14ac:dyDescent="0.2">
      <c r="B64" s="61" t="s">
        <v>181</v>
      </c>
      <c r="C64" s="62" t="s">
        <v>248</v>
      </c>
      <c r="D64" s="62" t="s">
        <v>223</v>
      </c>
      <c r="E64" s="62" t="s">
        <v>224</v>
      </c>
      <c r="F64" s="62" t="s">
        <v>110</v>
      </c>
      <c r="G64" s="60">
        <v>100</v>
      </c>
      <c r="H64" s="60">
        <v>-100</v>
      </c>
      <c r="I64" s="60">
        <v>0</v>
      </c>
      <c r="J64" s="60">
        <v>0</v>
      </c>
      <c r="K64" s="60">
        <v>0</v>
      </c>
      <c r="L64" s="60">
        <v>0</v>
      </c>
      <c r="M64" s="60"/>
      <c r="N64" s="63" t="s">
        <v>111</v>
      </c>
      <c r="O64" s="64"/>
      <c r="P64" s="63" t="s">
        <v>111</v>
      </c>
      <c r="Q64" s="65"/>
      <c r="R64" s="65"/>
      <c r="S64" s="66"/>
      <c r="T64" s="65"/>
      <c r="U64" s="65"/>
      <c r="V64" s="67" t="s">
        <v>264</v>
      </c>
    </row>
    <row r="65" spans="1:24" s="57" customFormat="1" ht="12.75" customHeight="1" x14ac:dyDescent="0.2">
      <c r="B65" s="61" t="s">
        <v>213</v>
      </c>
      <c r="C65" s="62" t="s">
        <v>248</v>
      </c>
      <c r="D65" s="62" t="s">
        <v>214</v>
      </c>
      <c r="E65" s="62" t="s">
        <v>215</v>
      </c>
      <c r="F65" s="62" t="s">
        <v>110</v>
      </c>
      <c r="G65" s="60">
        <v>200</v>
      </c>
      <c r="H65" s="60">
        <v>-200</v>
      </c>
      <c r="I65" s="60">
        <v>0</v>
      </c>
      <c r="J65" s="60">
        <v>0</v>
      </c>
      <c r="K65" s="60">
        <v>0</v>
      </c>
      <c r="L65" s="60">
        <v>0</v>
      </c>
      <c r="M65" s="60"/>
      <c r="N65" s="63" t="s">
        <v>111</v>
      </c>
      <c r="O65" s="64"/>
      <c r="P65" s="63" t="s">
        <v>111</v>
      </c>
      <c r="Q65" s="65"/>
      <c r="R65" s="65"/>
      <c r="S65" s="66"/>
      <c r="T65" s="65"/>
      <c r="U65" s="65"/>
      <c r="V65" s="67" t="s">
        <v>264</v>
      </c>
    </row>
    <row r="66" spans="1:24" s="57" customFormat="1" ht="22.5" customHeight="1" x14ac:dyDescent="0.2">
      <c r="B66" s="61" t="s">
        <v>127</v>
      </c>
      <c r="C66" s="62" t="s">
        <v>268</v>
      </c>
      <c r="D66" s="62" t="s">
        <v>128</v>
      </c>
      <c r="E66" s="62" t="s">
        <v>129</v>
      </c>
      <c r="F66" s="62" t="s">
        <v>110</v>
      </c>
      <c r="G66" s="60">
        <v>0</v>
      </c>
      <c r="H66" s="60">
        <v>0</v>
      </c>
      <c r="I66" s="60">
        <v>0</v>
      </c>
      <c r="J66" s="60">
        <v>0</v>
      </c>
      <c r="K66" s="60">
        <v>700</v>
      </c>
      <c r="L66" s="60">
        <v>700</v>
      </c>
      <c r="M66" s="60"/>
      <c r="N66" s="63" t="s">
        <v>111</v>
      </c>
      <c r="O66" s="64"/>
      <c r="P66" s="63" t="s">
        <v>111</v>
      </c>
      <c r="Q66" s="65"/>
      <c r="R66" s="65"/>
      <c r="S66" s="66"/>
      <c r="T66" s="65"/>
      <c r="U66" s="65"/>
      <c r="V66" s="67" t="s">
        <v>263</v>
      </c>
    </row>
    <row r="67" spans="1:24" s="57" customFormat="1" ht="12.75" customHeight="1" x14ac:dyDescent="0.2">
      <c r="B67" s="61" t="s">
        <v>152</v>
      </c>
      <c r="C67" s="62" t="s">
        <v>247</v>
      </c>
      <c r="D67" s="62" t="s">
        <v>153</v>
      </c>
      <c r="E67" s="62" t="s">
        <v>154</v>
      </c>
      <c r="F67" s="62" t="s">
        <v>155</v>
      </c>
      <c r="G67" s="60">
        <v>0</v>
      </c>
      <c r="H67" s="60">
        <v>0</v>
      </c>
      <c r="I67" s="60">
        <v>0</v>
      </c>
      <c r="J67" s="60">
        <v>0</v>
      </c>
      <c r="K67" s="60">
        <v>760</v>
      </c>
      <c r="L67" s="60">
        <v>760</v>
      </c>
      <c r="M67" s="60"/>
      <c r="N67" s="63" t="s">
        <v>111</v>
      </c>
      <c r="O67" s="64"/>
      <c r="P67" s="63" t="s">
        <v>111</v>
      </c>
      <c r="Q67" s="65"/>
      <c r="R67" s="65"/>
      <c r="S67" s="66"/>
      <c r="T67" s="65"/>
      <c r="U67" s="65"/>
      <c r="V67" s="67" t="s">
        <v>266</v>
      </c>
    </row>
    <row r="68" spans="1:24" s="57" customFormat="1" ht="22.5" customHeight="1" x14ac:dyDescent="0.2">
      <c r="B68" s="61" t="s">
        <v>173</v>
      </c>
      <c r="C68" s="62" t="s">
        <v>246</v>
      </c>
      <c r="D68" s="62" t="s">
        <v>174</v>
      </c>
      <c r="E68" s="62" t="s">
        <v>175</v>
      </c>
      <c r="F68" s="62" t="s">
        <v>110</v>
      </c>
      <c r="G68" s="60">
        <v>200</v>
      </c>
      <c r="H68" s="60">
        <v>0</v>
      </c>
      <c r="I68" s="60">
        <v>200</v>
      </c>
      <c r="J68" s="60">
        <v>200</v>
      </c>
      <c r="K68" s="60">
        <v>0</v>
      </c>
      <c r="L68" s="60">
        <v>0</v>
      </c>
      <c r="M68" s="60"/>
      <c r="N68" s="63" t="s">
        <v>111</v>
      </c>
      <c r="O68" s="64"/>
      <c r="P68" s="63" t="s">
        <v>111</v>
      </c>
      <c r="Q68" s="65"/>
      <c r="R68" s="65"/>
      <c r="S68" s="66"/>
      <c r="T68" s="65"/>
      <c r="U68" s="65"/>
      <c r="V68" s="67" t="s">
        <v>264</v>
      </c>
    </row>
    <row r="69" spans="1:24" s="57" customFormat="1" ht="12.75" customHeight="1" x14ac:dyDescent="0.2">
      <c r="B69" s="61" t="s">
        <v>209</v>
      </c>
      <c r="C69" s="62" t="s">
        <v>252</v>
      </c>
      <c r="D69" s="62" t="s">
        <v>210</v>
      </c>
      <c r="E69" s="62" t="s">
        <v>211</v>
      </c>
      <c r="F69" s="62" t="s">
        <v>110</v>
      </c>
      <c r="G69" s="60">
        <v>1040</v>
      </c>
      <c r="H69" s="60">
        <v>100</v>
      </c>
      <c r="I69" s="60">
        <v>1140</v>
      </c>
      <c r="J69" s="60">
        <v>0</v>
      </c>
      <c r="K69" s="60">
        <v>0</v>
      </c>
      <c r="L69" s="60">
        <v>1140</v>
      </c>
      <c r="M69" s="60"/>
      <c r="N69" s="63" t="s">
        <v>111</v>
      </c>
      <c r="O69" s="64"/>
      <c r="P69" s="63" t="s">
        <v>111</v>
      </c>
      <c r="Q69" s="65"/>
      <c r="R69" s="65"/>
      <c r="S69" s="66"/>
      <c r="T69" s="65"/>
      <c r="U69" s="65"/>
      <c r="V69" s="67" t="s">
        <v>264</v>
      </c>
    </row>
    <row r="70" spans="1:24" s="57" customFormat="1" ht="12.75" customHeight="1" x14ac:dyDescent="0.2">
      <c r="B70" s="61" t="s">
        <v>114</v>
      </c>
      <c r="C70" s="62" t="s">
        <v>269</v>
      </c>
      <c r="D70" s="62" t="s">
        <v>115</v>
      </c>
      <c r="E70" s="62" t="s">
        <v>116</v>
      </c>
      <c r="F70" s="62" t="s">
        <v>110</v>
      </c>
      <c r="G70" s="60">
        <v>0</v>
      </c>
      <c r="H70" s="60">
        <v>0</v>
      </c>
      <c r="I70" s="60">
        <v>0</v>
      </c>
      <c r="J70" s="60">
        <v>0</v>
      </c>
      <c r="K70" s="60">
        <v>397</v>
      </c>
      <c r="L70" s="60">
        <v>397</v>
      </c>
      <c r="M70" s="60"/>
      <c r="N70" s="63" t="s">
        <v>111</v>
      </c>
      <c r="O70" s="64"/>
      <c r="P70" s="63" t="s">
        <v>111</v>
      </c>
      <c r="Q70" s="65"/>
      <c r="R70" s="65"/>
      <c r="S70" s="66"/>
      <c r="T70" s="65"/>
      <c r="U70" s="65"/>
      <c r="V70" s="67" t="s">
        <v>264</v>
      </c>
    </row>
    <row r="71" spans="1:24" s="57" customFormat="1" ht="12.75" customHeight="1" x14ac:dyDescent="0.2">
      <c r="B71" s="72"/>
      <c r="C71" s="68"/>
      <c r="D71" s="68"/>
      <c r="E71" s="68"/>
      <c r="F71" s="69"/>
      <c r="G71" s="69"/>
      <c r="H71" s="69"/>
      <c r="I71" s="69"/>
      <c r="J71" s="69"/>
      <c r="K71" s="69"/>
      <c r="S71" s="70" t="s">
        <v>46</v>
      </c>
      <c r="T71" s="71">
        <f>SUM($T$43:$T$70)</f>
        <v>0</v>
      </c>
      <c r="U71" s="71">
        <f>SUM($U$43:$U$70)</f>
        <v>0</v>
      </c>
    </row>
    <row r="72" spans="1:24" ht="12.75" customHeight="1" x14ac:dyDescent="0.25">
      <c r="B72" s="1"/>
    </row>
    <row r="73" spans="1:24" ht="12.75" customHeight="1" x14ac:dyDescent="0.2">
      <c r="B73" s="19" t="s">
        <v>6</v>
      </c>
    </row>
    <row r="74" spans="1:24" ht="12.75" customHeight="1" x14ac:dyDescent="0.2">
      <c r="B74" s="20" t="s">
        <v>7</v>
      </c>
      <c r="C74" s="20" t="s">
        <v>27</v>
      </c>
      <c r="D74" s="20" t="s">
        <v>48</v>
      </c>
      <c r="E74" s="20" t="s">
        <v>18</v>
      </c>
      <c r="F74" s="20" t="s">
        <v>8</v>
      </c>
      <c r="G74" s="20" t="s">
        <v>0</v>
      </c>
      <c r="H74" s="20" t="s">
        <v>49</v>
      </c>
      <c r="I74" s="20" t="s">
        <v>2</v>
      </c>
      <c r="J74" s="20" t="s">
        <v>1</v>
      </c>
      <c r="K74" s="20" t="s">
        <v>9</v>
      </c>
      <c r="L74" s="20" t="s">
        <v>16</v>
      </c>
      <c r="M74" s="20" t="s">
        <v>15</v>
      </c>
      <c r="N74" s="20" t="s">
        <v>54</v>
      </c>
      <c r="O74" s="20" t="s">
        <v>36</v>
      </c>
      <c r="P74" s="20" t="s">
        <v>50</v>
      </c>
      <c r="Q74" s="20" t="s">
        <v>17</v>
      </c>
      <c r="R74" s="20" t="s">
        <v>21</v>
      </c>
      <c r="S74" s="20" t="s">
        <v>22</v>
      </c>
      <c r="T74" s="23" t="s">
        <v>63</v>
      </c>
      <c r="U74" s="23" t="s">
        <v>25</v>
      </c>
      <c r="V74" s="23" t="s">
        <v>19</v>
      </c>
      <c r="W74" s="23" t="s">
        <v>74</v>
      </c>
    </row>
    <row r="75" spans="1:24" s="57" customFormat="1" ht="33.75" customHeight="1" x14ac:dyDescent="0.2">
      <c r="B75" s="58">
        <v>42509</v>
      </c>
      <c r="C75" s="63" t="s">
        <v>105</v>
      </c>
      <c r="D75" s="63"/>
      <c r="E75" s="63" t="s">
        <v>295</v>
      </c>
      <c r="F75" s="76" t="s">
        <v>106</v>
      </c>
      <c r="G75" s="73" t="s">
        <v>107</v>
      </c>
      <c r="H75" s="59" t="s">
        <v>108</v>
      </c>
      <c r="I75" s="59" t="s">
        <v>109</v>
      </c>
      <c r="J75" s="59" t="s">
        <v>110</v>
      </c>
      <c r="K75" s="60">
        <v>5500</v>
      </c>
      <c r="L75" s="59" t="s">
        <v>111</v>
      </c>
      <c r="M75" s="60">
        <v>101.04</v>
      </c>
      <c r="N75" s="60">
        <v>0</v>
      </c>
      <c r="O75" s="65">
        <v>-555720</v>
      </c>
      <c r="P75" s="65"/>
      <c r="Q75" s="59" t="s">
        <v>111</v>
      </c>
      <c r="R75" s="75">
        <v>42509</v>
      </c>
      <c r="S75" s="75">
        <v>42601</v>
      </c>
      <c r="T75" s="65">
        <v>250</v>
      </c>
      <c r="U75" s="58" t="s">
        <v>112</v>
      </c>
      <c r="V75" s="74"/>
      <c r="W75" s="74"/>
    </row>
    <row r="76" spans="1:24" s="77" customFormat="1" ht="12.75" customHeight="1" x14ac:dyDescent="0.2">
      <c r="A76" s="57"/>
      <c r="B76" s="58">
        <v>42549</v>
      </c>
      <c r="C76" s="63" t="s">
        <v>113</v>
      </c>
      <c r="D76" s="63"/>
      <c r="E76" s="63"/>
      <c r="F76" s="76" t="s">
        <v>106</v>
      </c>
      <c r="G76" s="73" t="s">
        <v>114</v>
      </c>
      <c r="H76" s="59" t="s">
        <v>115</v>
      </c>
      <c r="I76" s="59" t="s">
        <v>116</v>
      </c>
      <c r="J76" s="59" t="s">
        <v>110</v>
      </c>
      <c r="K76" s="60">
        <v>397</v>
      </c>
      <c r="L76" s="59" t="s">
        <v>111</v>
      </c>
      <c r="M76" s="60">
        <v>198.9</v>
      </c>
      <c r="N76" s="60">
        <v>0</v>
      </c>
      <c r="O76" s="65">
        <v>-78963.3</v>
      </c>
      <c r="P76" s="65"/>
      <c r="Q76" s="59" t="s">
        <v>111</v>
      </c>
      <c r="R76" s="75">
        <v>42556</v>
      </c>
      <c r="S76" s="75">
        <v>42556</v>
      </c>
      <c r="T76" s="65">
        <v>40</v>
      </c>
      <c r="U76" s="58" t="s">
        <v>117</v>
      </c>
      <c r="V76" s="74"/>
      <c r="W76" s="74"/>
      <c r="X76" s="57"/>
    </row>
    <row r="77" spans="1:24" s="57" customFormat="1" ht="12.75" customHeight="1" x14ac:dyDescent="0.2">
      <c r="B77" s="58">
        <v>42549</v>
      </c>
      <c r="C77" s="63" t="s">
        <v>118</v>
      </c>
      <c r="D77" s="63"/>
      <c r="E77" s="63"/>
      <c r="F77" s="76" t="s">
        <v>106</v>
      </c>
      <c r="G77" s="73" t="s">
        <v>119</v>
      </c>
      <c r="H77" s="59" t="s">
        <v>120</v>
      </c>
      <c r="I77" s="59" t="s">
        <v>121</v>
      </c>
      <c r="J77" s="59" t="s">
        <v>110</v>
      </c>
      <c r="K77" s="60">
        <v>700</v>
      </c>
      <c r="L77" s="59" t="s">
        <v>111</v>
      </c>
      <c r="M77" s="60">
        <v>1009.8</v>
      </c>
      <c r="N77" s="60">
        <v>-3158.46</v>
      </c>
      <c r="O77" s="65">
        <v>-710018.46</v>
      </c>
      <c r="P77" s="65"/>
      <c r="Q77" s="59" t="s">
        <v>111</v>
      </c>
      <c r="R77" s="75">
        <v>42552</v>
      </c>
      <c r="S77" s="75">
        <v>42552</v>
      </c>
      <c r="T77" s="65">
        <v>353.43</v>
      </c>
      <c r="U77" s="58" t="s">
        <v>117</v>
      </c>
      <c r="V77" s="74"/>
      <c r="W77" s="74"/>
    </row>
    <row r="78" spans="1:24" s="57" customFormat="1" ht="12.75" customHeight="1" x14ac:dyDescent="0.2">
      <c r="B78" s="58">
        <v>42549</v>
      </c>
      <c r="C78" s="63" t="s">
        <v>122</v>
      </c>
      <c r="D78" s="63"/>
      <c r="E78" s="63"/>
      <c r="F78" s="76" t="s">
        <v>106</v>
      </c>
      <c r="G78" s="73" t="s">
        <v>123</v>
      </c>
      <c r="H78" s="59" t="s">
        <v>124</v>
      </c>
      <c r="I78" s="59" t="s">
        <v>125</v>
      </c>
      <c r="J78" s="59" t="s">
        <v>110</v>
      </c>
      <c r="K78" s="60">
        <v>700</v>
      </c>
      <c r="L78" s="59" t="s">
        <v>111</v>
      </c>
      <c r="M78" s="60">
        <v>1024.8</v>
      </c>
      <c r="N78" s="60">
        <v>-5444.44</v>
      </c>
      <c r="O78" s="65">
        <v>-722804.44</v>
      </c>
      <c r="P78" s="65"/>
      <c r="Q78" s="59" t="s">
        <v>111</v>
      </c>
      <c r="R78" s="75">
        <v>42552</v>
      </c>
      <c r="S78" s="75">
        <v>42552</v>
      </c>
      <c r="T78" s="65">
        <v>358.68</v>
      </c>
      <c r="U78" s="58" t="s">
        <v>117</v>
      </c>
      <c r="V78" s="74"/>
      <c r="W78" s="74"/>
    </row>
    <row r="79" spans="1:24" s="57" customFormat="1" ht="33.75" customHeight="1" x14ac:dyDescent="0.2">
      <c r="B79" s="58">
        <v>42549</v>
      </c>
      <c r="C79" s="63" t="s">
        <v>126</v>
      </c>
      <c r="D79" s="63"/>
      <c r="E79" s="63"/>
      <c r="F79" s="76" t="s">
        <v>106</v>
      </c>
      <c r="G79" s="73" t="s">
        <v>127</v>
      </c>
      <c r="H79" s="59" t="s">
        <v>128</v>
      </c>
      <c r="I79" s="59" t="s">
        <v>129</v>
      </c>
      <c r="J79" s="59" t="s">
        <v>110</v>
      </c>
      <c r="K79" s="60">
        <v>700</v>
      </c>
      <c r="L79" s="59" t="s">
        <v>111</v>
      </c>
      <c r="M79" s="60">
        <v>1019.8</v>
      </c>
      <c r="N79" s="60">
        <v>-5209.17</v>
      </c>
      <c r="O79" s="65">
        <v>-719069.17</v>
      </c>
      <c r="P79" s="65"/>
      <c r="Q79" s="59" t="s">
        <v>111</v>
      </c>
      <c r="R79" s="75">
        <v>42552</v>
      </c>
      <c r="S79" s="75">
        <v>42552</v>
      </c>
      <c r="T79" s="65">
        <v>356.93</v>
      </c>
      <c r="U79" s="58" t="s">
        <v>117</v>
      </c>
      <c r="V79" s="74"/>
      <c r="W79" s="74"/>
    </row>
    <row r="80" spans="1:24" s="57" customFormat="1" ht="12.75" customHeight="1" x14ac:dyDescent="0.2">
      <c r="B80" s="58">
        <v>42549</v>
      </c>
      <c r="C80" s="63" t="s">
        <v>130</v>
      </c>
      <c r="D80" s="63"/>
      <c r="E80" s="63"/>
      <c r="F80" s="76" t="s">
        <v>106</v>
      </c>
      <c r="G80" s="73" t="s">
        <v>131</v>
      </c>
      <c r="H80" s="59" t="s">
        <v>132</v>
      </c>
      <c r="I80" s="59" t="s">
        <v>133</v>
      </c>
      <c r="J80" s="59" t="s">
        <v>110</v>
      </c>
      <c r="K80" s="60">
        <v>500</v>
      </c>
      <c r="L80" s="59" t="s">
        <v>111</v>
      </c>
      <c r="M80" s="60">
        <v>1027.8</v>
      </c>
      <c r="N80" s="60">
        <v>-1631.94</v>
      </c>
      <c r="O80" s="65">
        <v>-515531.94</v>
      </c>
      <c r="P80" s="65"/>
      <c r="Q80" s="59" t="s">
        <v>111</v>
      </c>
      <c r="R80" s="75">
        <v>42552</v>
      </c>
      <c r="S80" s="75">
        <v>42552</v>
      </c>
      <c r="T80" s="65">
        <v>256.95</v>
      </c>
      <c r="U80" s="58" t="s">
        <v>117</v>
      </c>
      <c r="V80" s="74"/>
      <c r="W80" s="74"/>
    </row>
    <row r="81" spans="1:24" s="77" customFormat="1" ht="22.5" customHeight="1" x14ac:dyDescent="0.2">
      <c r="A81" s="57"/>
      <c r="B81" s="58">
        <v>42550</v>
      </c>
      <c r="C81" s="63" t="s">
        <v>134</v>
      </c>
      <c r="D81" s="63"/>
      <c r="E81" s="63" t="s">
        <v>295</v>
      </c>
      <c r="F81" s="76" t="s">
        <v>106</v>
      </c>
      <c r="G81" s="73" t="s">
        <v>135</v>
      </c>
      <c r="H81" s="59" t="s">
        <v>136</v>
      </c>
      <c r="I81" s="59" t="s">
        <v>137</v>
      </c>
      <c r="J81" s="59" t="s">
        <v>110</v>
      </c>
      <c r="K81" s="60">
        <v>93</v>
      </c>
      <c r="L81" s="59" t="s">
        <v>111</v>
      </c>
      <c r="M81" s="60">
        <v>907.5</v>
      </c>
      <c r="N81" s="60">
        <v>-1457</v>
      </c>
      <c r="O81" s="65">
        <v>-85854.5</v>
      </c>
      <c r="P81" s="65"/>
      <c r="Q81" s="59" t="s">
        <v>111</v>
      </c>
      <c r="R81" s="75">
        <v>42556</v>
      </c>
      <c r="S81" s="75">
        <v>42556</v>
      </c>
      <c r="T81" s="65">
        <v>42.2</v>
      </c>
      <c r="U81" s="58" t="s">
        <v>117</v>
      </c>
      <c r="V81" s="74"/>
      <c r="W81" s="74"/>
      <c r="X81" s="57"/>
    </row>
    <row r="82" spans="1:24" s="57" customFormat="1" ht="12.75" customHeight="1" x14ac:dyDescent="0.2">
      <c r="B82" s="58">
        <v>42550</v>
      </c>
      <c r="C82" s="63" t="s">
        <v>138</v>
      </c>
      <c r="D82" s="63"/>
      <c r="E82" s="63"/>
      <c r="F82" s="76" t="s">
        <v>106</v>
      </c>
      <c r="G82" s="73" t="s">
        <v>131</v>
      </c>
      <c r="H82" s="59" t="s">
        <v>132</v>
      </c>
      <c r="I82" s="59" t="s">
        <v>133</v>
      </c>
      <c r="J82" s="59" t="s">
        <v>110</v>
      </c>
      <c r="K82" s="60">
        <v>71</v>
      </c>
      <c r="L82" s="59" t="s">
        <v>111</v>
      </c>
      <c r="M82" s="60">
        <v>1027.8</v>
      </c>
      <c r="N82" s="60">
        <v>-251.46</v>
      </c>
      <c r="O82" s="65">
        <v>-73225.259999999995</v>
      </c>
      <c r="P82" s="65"/>
      <c r="Q82" s="59" t="s">
        <v>111</v>
      </c>
      <c r="R82" s="75">
        <v>42556</v>
      </c>
      <c r="S82" s="75">
        <v>42556</v>
      </c>
      <c r="T82" s="65">
        <v>40</v>
      </c>
      <c r="U82" s="58" t="s">
        <v>117</v>
      </c>
      <c r="V82" s="74"/>
      <c r="W82" s="74"/>
    </row>
    <row r="83" spans="1:24" s="57" customFormat="1" ht="12.75" customHeight="1" x14ac:dyDescent="0.2">
      <c r="B83" s="58">
        <v>42550</v>
      </c>
      <c r="C83" s="63" t="s">
        <v>139</v>
      </c>
      <c r="D83" s="63"/>
      <c r="E83" s="63" t="s">
        <v>295</v>
      </c>
      <c r="F83" s="76" t="s">
        <v>106</v>
      </c>
      <c r="G83" s="73" t="s">
        <v>140</v>
      </c>
      <c r="H83" s="59" t="s">
        <v>141</v>
      </c>
      <c r="I83" s="59" t="s">
        <v>142</v>
      </c>
      <c r="J83" s="59" t="s">
        <v>110</v>
      </c>
      <c r="K83" s="60">
        <v>300</v>
      </c>
      <c r="L83" s="59" t="s">
        <v>111</v>
      </c>
      <c r="M83" s="60">
        <v>999.8</v>
      </c>
      <c r="N83" s="60">
        <v>0</v>
      </c>
      <c r="O83" s="65">
        <v>-299940</v>
      </c>
      <c r="P83" s="65"/>
      <c r="Q83" s="59" t="s">
        <v>111</v>
      </c>
      <c r="R83" s="75">
        <v>42556</v>
      </c>
      <c r="S83" s="75">
        <v>42556</v>
      </c>
      <c r="T83" s="65">
        <v>149.97</v>
      </c>
      <c r="U83" s="58" t="s">
        <v>117</v>
      </c>
      <c r="V83" s="74"/>
      <c r="W83" s="74"/>
    </row>
    <row r="84" spans="1:24" s="57" customFormat="1" ht="22.5" customHeight="1" x14ac:dyDescent="0.2">
      <c r="B84" s="58">
        <v>42551</v>
      </c>
      <c r="C84" s="63" t="s">
        <v>143</v>
      </c>
      <c r="D84" s="63"/>
      <c r="E84" s="63"/>
      <c r="F84" s="76" t="s">
        <v>106</v>
      </c>
      <c r="G84" s="73" t="s">
        <v>144</v>
      </c>
      <c r="H84" s="59" t="s">
        <v>145</v>
      </c>
      <c r="I84" s="59" t="s">
        <v>146</v>
      </c>
      <c r="J84" s="59" t="s">
        <v>110</v>
      </c>
      <c r="K84" s="60">
        <v>1650</v>
      </c>
      <c r="L84" s="59" t="s">
        <v>111</v>
      </c>
      <c r="M84" s="60">
        <v>999.8</v>
      </c>
      <c r="N84" s="60">
        <v>0</v>
      </c>
      <c r="O84" s="65">
        <v>-1649670</v>
      </c>
      <c r="P84" s="65"/>
      <c r="Q84" s="59" t="s">
        <v>111</v>
      </c>
      <c r="R84" s="75">
        <v>42558</v>
      </c>
      <c r="S84" s="75">
        <v>42558</v>
      </c>
      <c r="T84" s="65">
        <v>824.84</v>
      </c>
      <c r="U84" s="58" t="s">
        <v>117</v>
      </c>
      <c r="V84" s="74"/>
      <c r="W84" s="74"/>
    </row>
    <row r="85" spans="1:24" s="57" customFormat="1" ht="33.75" customHeight="1" x14ac:dyDescent="0.2">
      <c r="B85" s="58">
        <v>42551</v>
      </c>
      <c r="C85" s="63" t="s">
        <v>147</v>
      </c>
      <c r="D85" s="63"/>
      <c r="E85" s="63"/>
      <c r="F85" s="76" t="s">
        <v>106</v>
      </c>
      <c r="G85" s="73" t="s">
        <v>148</v>
      </c>
      <c r="H85" s="59" t="s">
        <v>149</v>
      </c>
      <c r="I85" s="59" t="s">
        <v>150</v>
      </c>
      <c r="J85" s="59" t="s">
        <v>110</v>
      </c>
      <c r="K85" s="60">
        <v>165</v>
      </c>
      <c r="L85" s="59" t="s">
        <v>111</v>
      </c>
      <c r="M85" s="60">
        <v>897.8</v>
      </c>
      <c r="N85" s="60">
        <v>0</v>
      </c>
      <c r="O85" s="65">
        <v>-148137</v>
      </c>
      <c r="P85" s="65"/>
      <c r="Q85" s="59" t="s">
        <v>111</v>
      </c>
      <c r="R85" s="75">
        <v>42556</v>
      </c>
      <c r="S85" s="75">
        <v>42556</v>
      </c>
      <c r="T85" s="65">
        <v>74.069999999999993</v>
      </c>
      <c r="U85" s="58" t="s">
        <v>117</v>
      </c>
      <c r="V85" s="74"/>
      <c r="W85" s="74"/>
    </row>
    <row r="86" spans="1:24" s="77" customFormat="1" ht="12.75" customHeight="1" x14ac:dyDescent="0.2">
      <c r="A86" s="57"/>
      <c r="B86" s="58">
        <v>42551</v>
      </c>
      <c r="C86" s="63" t="s">
        <v>151</v>
      </c>
      <c r="D86" s="63"/>
      <c r="E86" s="63"/>
      <c r="F86" s="76" t="s">
        <v>106</v>
      </c>
      <c r="G86" s="73" t="s">
        <v>152</v>
      </c>
      <c r="H86" s="59" t="s">
        <v>153</v>
      </c>
      <c r="I86" s="59" t="s">
        <v>154</v>
      </c>
      <c r="J86" s="59" t="s">
        <v>155</v>
      </c>
      <c r="K86" s="60">
        <v>760</v>
      </c>
      <c r="L86" s="59" t="s">
        <v>156</v>
      </c>
      <c r="M86" s="60">
        <v>999.8</v>
      </c>
      <c r="N86" s="60">
        <v>0</v>
      </c>
      <c r="O86" s="65">
        <v>-759848</v>
      </c>
      <c r="P86" s="65"/>
      <c r="Q86" s="59" t="s">
        <v>156</v>
      </c>
      <c r="R86" s="75">
        <v>42558</v>
      </c>
      <c r="S86" s="75">
        <v>42558</v>
      </c>
      <c r="T86" s="65">
        <v>379.92</v>
      </c>
      <c r="U86" s="58" t="s">
        <v>117</v>
      </c>
      <c r="V86" s="74"/>
      <c r="W86" s="74"/>
      <c r="X86" s="57"/>
    </row>
    <row r="87" spans="1:24" s="57" customFormat="1" ht="12.75" customHeight="1" x14ac:dyDescent="0.2">
      <c r="B87" s="58">
        <v>42570</v>
      </c>
      <c r="C87" s="63" t="s">
        <v>157</v>
      </c>
      <c r="D87" s="63"/>
      <c r="E87" s="63" t="s">
        <v>295</v>
      </c>
      <c r="F87" s="76" t="s">
        <v>106</v>
      </c>
      <c r="G87" s="73" t="s">
        <v>158</v>
      </c>
      <c r="H87" s="59" t="s">
        <v>159</v>
      </c>
      <c r="I87" s="59" t="s">
        <v>160</v>
      </c>
      <c r="J87" s="59" t="s">
        <v>110</v>
      </c>
      <c r="K87" s="60">
        <v>200</v>
      </c>
      <c r="L87" s="59" t="s">
        <v>111</v>
      </c>
      <c r="M87" s="60">
        <v>945.18499999999995</v>
      </c>
      <c r="N87" s="60">
        <v>0</v>
      </c>
      <c r="O87" s="65">
        <v>-189037</v>
      </c>
      <c r="P87" s="65"/>
      <c r="Q87" s="59" t="s">
        <v>161</v>
      </c>
      <c r="R87" s="75">
        <v>42551</v>
      </c>
      <c r="S87" s="75">
        <v>42552</v>
      </c>
      <c r="T87" s="65"/>
      <c r="U87" s="58" t="s">
        <v>162</v>
      </c>
      <c r="V87" s="74"/>
      <c r="W87" s="74"/>
    </row>
    <row r="88" spans="1:24" s="57" customFormat="1" ht="12.75" customHeight="1" x14ac:dyDescent="0.2">
      <c r="B88" s="58">
        <v>42570</v>
      </c>
      <c r="C88" s="63" t="s">
        <v>157</v>
      </c>
      <c r="D88" s="63"/>
      <c r="E88" s="63" t="s">
        <v>295</v>
      </c>
      <c r="F88" s="76" t="s">
        <v>106</v>
      </c>
      <c r="G88" s="73" t="s">
        <v>163</v>
      </c>
      <c r="H88" s="59" t="s">
        <v>164</v>
      </c>
      <c r="I88" s="59" t="s">
        <v>165</v>
      </c>
      <c r="J88" s="59" t="s">
        <v>110</v>
      </c>
      <c r="K88" s="60">
        <v>100</v>
      </c>
      <c r="L88" s="59" t="s">
        <v>111</v>
      </c>
      <c r="M88" s="60">
        <v>1066.81</v>
      </c>
      <c r="N88" s="60">
        <v>0</v>
      </c>
      <c r="O88" s="65">
        <v>-106681</v>
      </c>
      <c r="P88" s="65"/>
      <c r="Q88" s="59" t="s">
        <v>161</v>
      </c>
      <c r="R88" s="75">
        <v>42551</v>
      </c>
      <c r="S88" s="75">
        <v>42552</v>
      </c>
      <c r="T88" s="65"/>
      <c r="U88" s="58" t="s">
        <v>162</v>
      </c>
      <c r="V88" s="74"/>
      <c r="W88" s="74"/>
    </row>
    <row r="89" spans="1:24" s="57" customFormat="1" ht="33.75" customHeight="1" x14ac:dyDescent="0.2">
      <c r="B89" s="58">
        <v>42570</v>
      </c>
      <c r="C89" s="63" t="s">
        <v>157</v>
      </c>
      <c r="D89" s="63"/>
      <c r="E89" s="63" t="s">
        <v>295</v>
      </c>
      <c r="F89" s="76" t="s">
        <v>106</v>
      </c>
      <c r="G89" s="73" t="s">
        <v>166</v>
      </c>
      <c r="H89" s="59" t="s">
        <v>167</v>
      </c>
      <c r="I89" s="59" t="s">
        <v>168</v>
      </c>
      <c r="J89" s="59" t="s">
        <v>110</v>
      </c>
      <c r="K89" s="60">
        <v>200</v>
      </c>
      <c r="L89" s="59" t="s">
        <v>111</v>
      </c>
      <c r="M89" s="60">
        <v>1003.075</v>
      </c>
      <c r="N89" s="60">
        <v>0</v>
      </c>
      <c r="O89" s="65">
        <v>-200615</v>
      </c>
      <c r="P89" s="65"/>
      <c r="Q89" s="59" t="s">
        <v>161</v>
      </c>
      <c r="R89" s="75">
        <v>42551</v>
      </c>
      <c r="S89" s="75">
        <v>42552</v>
      </c>
      <c r="T89" s="65"/>
      <c r="U89" s="58" t="s">
        <v>162</v>
      </c>
      <c r="V89" s="74"/>
      <c r="W89" s="74"/>
    </row>
    <row r="90" spans="1:24" s="57" customFormat="1" ht="12.75" customHeight="1" x14ac:dyDescent="0.2">
      <c r="B90" s="58">
        <v>42570</v>
      </c>
      <c r="C90" s="63" t="s">
        <v>169</v>
      </c>
      <c r="D90" s="63"/>
      <c r="E90" s="63" t="s">
        <v>295</v>
      </c>
      <c r="F90" s="76" t="s">
        <v>106</v>
      </c>
      <c r="G90" s="73" t="s">
        <v>158</v>
      </c>
      <c r="H90" s="59" t="s">
        <v>159</v>
      </c>
      <c r="I90" s="59" t="s">
        <v>160</v>
      </c>
      <c r="J90" s="59" t="s">
        <v>110</v>
      </c>
      <c r="K90" s="60">
        <v>200</v>
      </c>
      <c r="L90" s="59" t="s">
        <v>111</v>
      </c>
      <c r="M90" s="60">
        <v>945.18499999999995</v>
      </c>
      <c r="N90" s="60">
        <v>0</v>
      </c>
      <c r="O90" s="65">
        <v>-189037</v>
      </c>
      <c r="P90" s="65"/>
      <c r="Q90" s="59" t="s">
        <v>161</v>
      </c>
      <c r="R90" s="75">
        <v>42551</v>
      </c>
      <c r="S90" s="75">
        <v>42552</v>
      </c>
      <c r="T90" s="65"/>
      <c r="U90" s="58" t="s">
        <v>162</v>
      </c>
      <c r="V90" s="74"/>
      <c r="W90" s="74"/>
    </row>
    <row r="91" spans="1:24" s="57" customFormat="1" ht="12.75" customHeight="1" x14ac:dyDescent="0.2">
      <c r="B91" s="58">
        <v>42570</v>
      </c>
      <c r="C91" s="63" t="s">
        <v>169</v>
      </c>
      <c r="D91" s="63"/>
      <c r="E91" s="63" t="s">
        <v>295</v>
      </c>
      <c r="F91" s="76" t="s">
        <v>106</v>
      </c>
      <c r="G91" s="73" t="s">
        <v>163</v>
      </c>
      <c r="H91" s="59" t="s">
        <v>164</v>
      </c>
      <c r="I91" s="59" t="s">
        <v>165</v>
      </c>
      <c r="J91" s="59" t="s">
        <v>110</v>
      </c>
      <c r="K91" s="60">
        <v>100</v>
      </c>
      <c r="L91" s="59" t="s">
        <v>111</v>
      </c>
      <c r="M91" s="60">
        <v>1066.81</v>
      </c>
      <c r="N91" s="60">
        <v>0</v>
      </c>
      <c r="O91" s="65">
        <v>-106681</v>
      </c>
      <c r="P91" s="65"/>
      <c r="Q91" s="59" t="s">
        <v>161</v>
      </c>
      <c r="R91" s="75">
        <v>42551</v>
      </c>
      <c r="S91" s="75">
        <v>42552</v>
      </c>
      <c r="T91" s="65"/>
      <c r="U91" s="58" t="s">
        <v>162</v>
      </c>
      <c r="V91" s="74"/>
      <c r="W91" s="74"/>
    </row>
    <row r="92" spans="1:24" s="57" customFormat="1" ht="33.75" customHeight="1" x14ac:dyDescent="0.2">
      <c r="B92" s="58">
        <v>42570</v>
      </c>
      <c r="C92" s="63" t="s">
        <v>169</v>
      </c>
      <c r="D92" s="63"/>
      <c r="E92" s="63" t="s">
        <v>295</v>
      </c>
      <c r="F92" s="76" t="s">
        <v>106</v>
      </c>
      <c r="G92" s="73" t="s">
        <v>166</v>
      </c>
      <c r="H92" s="59" t="s">
        <v>167</v>
      </c>
      <c r="I92" s="59" t="s">
        <v>168</v>
      </c>
      <c r="J92" s="59" t="s">
        <v>110</v>
      </c>
      <c r="K92" s="60">
        <v>200</v>
      </c>
      <c r="L92" s="59" t="s">
        <v>111</v>
      </c>
      <c r="M92" s="60">
        <v>1003.075</v>
      </c>
      <c r="N92" s="60">
        <v>0</v>
      </c>
      <c r="O92" s="65">
        <v>-200615</v>
      </c>
      <c r="P92" s="65"/>
      <c r="Q92" s="59" t="s">
        <v>161</v>
      </c>
      <c r="R92" s="75">
        <v>42551</v>
      </c>
      <c r="S92" s="75">
        <v>42552</v>
      </c>
      <c r="T92" s="65"/>
      <c r="U92" s="58" t="s">
        <v>162</v>
      </c>
      <c r="V92" s="74"/>
      <c r="W92" s="74"/>
    </row>
    <row r="93" spans="1:24" s="57" customFormat="1" ht="12.75" customHeight="1" x14ac:dyDescent="0.2">
      <c r="B93" s="58">
        <v>42570</v>
      </c>
      <c r="C93" s="63" t="s">
        <v>170</v>
      </c>
      <c r="D93" s="63"/>
      <c r="E93" s="63" t="s">
        <v>295</v>
      </c>
      <c r="F93" s="76" t="s">
        <v>106</v>
      </c>
      <c r="G93" s="73" t="s">
        <v>158</v>
      </c>
      <c r="H93" s="59" t="s">
        <v>159</v>
      </c>
      <c r="I93" s="59" t="s">
        <v>160</v>
      </c>
      <c r="J93" s="59" t="s">
        <v>110</v>
      </c>
      <c r="K93" s="60">
        <v>200</v>
      </c>
      <c r="L93" s="59" t="s">
        <v>111</v>
      </c>
      <c r="M93" s="60">
        <v>945.18499999999995</v>
      </c>
      <c r="N93" s="60">
        <v>0</v>
      </c>
      <c r="O93" s="65">
        <v>-189037</v>
      </c>
      <c r="P93" s="65"/>
      <c r="Q93" s="59" t="s">
        <v>161</v>
      </c>
      <c r="R93" s="75">
        <v>42551</v>
      </c>
      <c r="S93" s="75">
        <v>42552</v>
      </c>
      <c r="T93" s="65"/>
      <c r="U93" s="58" t="s">
        <v>162</v>
      </c>
      <c r="V93" s="74"/>
      <c r="W93" s="74"/>
    </row>
    <row r="94" spans="1:24" s="57" customFormat="1" ht="12.75" customHeight="1" x14ac:dyDescent="0.2">
      <c r="B94" s="58">
        <v>42570</v>
      </c>
      <c r="C94" s="63" t="s">
        <v>170</v>
      </c>
      <c r="D94" s="63"/>
      <c r="E94" s="63" t="s">
        <v>295</v>
      </c>
      <c r="F94" s="76" t="s">
        <v>106</v>
      </c>
      <c r="G94" s="73" t="s">
        <v>163</v>
      </c>
      <c r="H94" s="59" t="s">
        <v>164</v>
      </c>
      <c r="I94" s="59" t="s">
        <v>165</v>
      </c>
      <c r="J94" s="59" t="s">
        <v>110</v>
      </c>
      <c r="K94" s="60">
        <v>100</v>
      </c>
      <c r="L94" s="59" t="s">
        <v>111</v>
      </c>
      <c r="M94" s="60">
        <v>1066.81</v>
      </c>
      <c r="N94" s="60">
        <v>0</v>
      </c>
      <c r="O94" s="65">
        <v>-106681</v>
      </c>
      <c r="P94" s="65"/>
      <c r="Q94" s="59" t="s">
        <v>161</v>
      </c>
      <c r="R94" s="75">
        <v>42551</v>
      </c>
      <c r="S94" s="75">
        <v>42552</v>
      </c>
      <c r="T94" s="65"/>
      <c r="U94" s="58" t="s">
        <v>162</v>
      </c>
      <c r="V94" s="74"/>
      <c r="W94" s="74"/>
    </row>
    <row r="95" spans="1:24" s="57" customFormat="1" ht="33.75" customHeight="1" x14ac:dyDescent="0.2">
      <c r="B95" s="58">
        <v>42570</v>
      </c>
      <c r="C95" s="63" t="s">
        <v>170</v>
      </c>
      <c r="D95" s="63"/>
      <c r="E95" s="63" t="s">
        <v>295</v>
      </c>
      <c r="F95" s="76" t="s">
        <v>106</v>
      </c>
      <c r="G95" s="73" t="s">
        <v>166</v>
      </c>
      <c r="H95" s="59" t="s">
        <v>167</v>
      </c>
      <c r="I95" s="59" t="s">
        <v>168</v>
      </c>
      <c r="J95" s="59" t="s">
        <v>110</v>
      </c>
      <c r="K95" s="60">
        <v>200</v>
      </c>
      <c r="L95" s="59" t="s">
        <v>111</v>
      </c>
      <c r="M95" s="60">
        <v>1003.075</v>
      </c>
      <c r="N95" s="60">
        <v>0</v>
      </c>
      <c r="O95" s="65">
        <v>-200615</v>
      </c>
      <c r="P95" s="65"/>
      <c r="Q95" s="59" t="s">
        <v>161</v>
      </c>
      <c r="R95" s="75">
        <v>42570</v>
      </c>
      <c r="S95" s="75">
        <v>42571</v>
      </c>
      <c r="T95" s="65"/>
      <c r="U95" s="58" t="s">
        <v>162</v>
      </c>
      <c r="V95" s="74"/>
      <c r="W95" s="74"/>
    </row>
    <row r="96" spans="1:24" s="57" customFormat="1" ht="12.75" customHeight="1" x14ac:dyDescent="0.2">
      <c r="B96" s="58">
        <v>42570</v>
      </c>
      <c r="C96" s="63" t="s">
        <v>171</v>
      </c>
      <c r="D96" s="63"/>
      <c r="E96" s="63" t="s">
        <v>295</v>
      </c>
      <c r="F96" s="76" t="s">
        <v>106</v>
      </c>
      <c r="G96" s="73" t="s">
        <v>158</v>
      </c>
      <c r="H96" s="59" t="s">
        <v>159</v>
      </c>
      <c r="I96" s="59" t="s">
        <v>160</v>
      </c>
      <c r="J96" s="59" t="s">
        <v>110</v>
      </c>
      <c r="K96" s="60">
        <v>200</v>
      </c>
      <c r="L96" s="59" t="s">
        <v>111</v>
      </c>
      <c r="M96" s="60">
        <v>945.18499999999995</v>
      </c>
      <c r="N96" s="60">
        <v>0</v>
      </c>
      <c r="O96" s="65">
        <v>-189037</v>
      </c>
      <c r="P96" s="65"/>
      <c r="Q96" s="59" t="s">
        <v>161</v>
      </c>
      <c r="R96" s="75">
        <v>42551</v>
      </c>
      <c r="S96" s="75">
        <v>42552</v>
      </c>
      <c r="T96" s="65"/>
      <c r="U96" s="58" t="s">
        <v>162</v>
      </c>
      <c r="V96" s="74"/>
      <c r="W96" s="74"/>
    </row>
    <row r="97" spans="2:23" s="57" customFormat="1" ht="12.75" customHeight="1" x14ac:dyDescent="0.2">
      <c r="B97" s="58">
        <v>42570</v>
      </c>
      <c r="C97" s="63" t="s">
        <v>171</v>
      </c>
      <c r="D97" s="63"/>
      <c r="E97" s="63" t="s">
        <v>295</v>
      </c>
      <c r="F97" s="76" t="s">
        <v>106</v>
      </c>
      <c r="G97" s="73" t="s">
        <v>163</v>
      </c>
      <c r="H97" s="59" t="s">
        <v>164</v>
      </c>
      <c r="I97" s="59" t="s">
        <v>165</v>
      </c>
      <c r="J97" s="59" t="s">
        <v>110</v>
      </c>
      <c r="K97" s="60">
        <v>100</v>
      </c>
      <c r="L97" s="59" t="s">
        <v>111</v>
      </c>
      <c r="M97" s="60">
        <v>1066.81</v>
      </c>
      <c r="N97" s="60">
        <v>0</v>
      </c>
      <c r="O97" s="65">
        <v>-106681</v>
      </c>
      <c r="P97" s="65"/>
      <c r="Q97" s="59" t="s">
        <v>161</v>
      </c>
      <c r="R97" s="75">
        <v>42551</v>
      </c>
      <c r="S97" s="75">
        <v>42552</v>
      </c>
      <c r="T97" s="65"/>
      <c r="U97" s="58" t="s">
        <v>162</v>
      </c>
      <c r="V97" s="74"/>
      <c r="W97" s="74"/>
    </row>
    <row r="98" spans="2:23" s="57" customFormat="1" ht="33.75" customHeight="1" x14ac:dyDescent="0.2">
      <c r="B98" s="58">
        <v>42570</v>
      </c>
      <c r="C98" s="63" t="s">
        <v>171</v>
      </c>
      <c r="D98" s="63"/>
      <c r="E98" s="63" t="s">
        <v>295</v>
      </c>
      <c r="F98" s="76" t="s">
        <v>106</v>
      </c>
      <c r="G98" s="73" t="s">
        <v>166</v>
      </c>
      <c r="H98" s="59" t="s">
        <v>167</v>
      </c>
      <c r="I98" s="59" t="s">
        <v>168</v>
      </c>
      <c r="J98" s="59" t="s">
        <v>110</v>
      </c>
      <c r="K98" s="60">
        <v>200</v>
      </c>
      <c r="L98" s="59" t="s">
        <v>111</v>
      </c>
      <c r="M98" s="60">
        <v>1003.075</v>
      </c>
      <c r="N98" s="60">
        <v>0</v>
      </c>
      <c r="O98" s="65">
        <v>-200615</v>
      </c>
      <c r="P98" s="65"/>
      <c r="Q98" s="59" t="s">
        <v>161</v>
      </c>
      <c r="R98" s="75">
        <v>42551</v>
      </c>
      <c r="S98" s="75">
        <v>42552</v>
      </c>
      <c r="T98" s="65"/>
      <c r="U98" s="58" t="s">
        <v>162</v>
      </c>
      <c r="V98" s="74"/>
      <c r="W98" s="74"/>
    </row>
    <row r="99" spans="2:23" s="57" customFormat="1" ht="22.5" customHeight="1" x14ac:dyDescent="0.2">
      <c r="B99" s="58">
        <v>42581</v>
      </c>
      <c r="C99" s="63" t="s">
        <v>172</v>
      </c>
      <c r="D99" s="63"/>
      <c r="E99" s="63" t="s">
        <v>295</v>
      </c>
      <c r="F99" s="76" t="s">
        <v>106</v>
      </c>
      <c r="G99" s="73" t="s">
        <v>173</v>
      </c>
      <c r="H99" s="59" t="s">
        <v>174</v>
      </c>
      <c r="I99" s="59" t="s">
        <v>175</v>
      </c>
      <c r="J99" s="59" t="s">
        <v>110</v>
      </c>
      <c r="K99" s="60">
        <v>200</v>
      </c>
      <c r="L99" s="59" t="s">
        <v>161</v>
      </c>
      <c r="M99" s="60">
        <v>1111.8499999999999</v>
      </c>
      <c r="N99" s="60">
        <v>0</v>
      </c>
      <c r="O99" s="65">
        <v>-222370</v>
      </c>
      <c r="P99" s="65"/>
      <c r="Q99" s="59" t="s">
        <v>161</v>
      </c>
      <c r="R99" s="75">
        <v>42581</v>
      </c>
      <c r="S99" s="75">
        <v>42583</v>
      </c>
      <c r="T99" s="65"/>
      <c r="U99" s="58" t="s">
        <v>162</v>
      </c>
      <c r="V99" s="74"/>
      <c r="W99" s="74"/>
    </row>
    <row r="100" spans="2:23" s="57" customFormat="1" ht="22.5" customHeight="1" x14ac:dyDescent="0.2">
      <c r="B100" s="58">
        <v>42608</v>
      </c>
      <c r="C100" s="63" t="s">
        <v>176</v>
      </c>
      <c r="D100" s="63"/>
      <c r="E100" s="63" t="s">
        <v>295</v>
      </c>
      <c r="F100" s="76" t="s">
        <v>106</v>
      </c>
      <c r="G100" s="73" t="s">
        <v>177</v>
      </c>
      <c r="H100" s="59" t="s">
        <v>178</v>
      </c>
      <c r="I100" s="59" t="s">
        <v>179</v>
      </c>
      <c r="J100" s="59" t="s">
        <v>110</v>
      </c>
      <c r="K100" s="60">
        <v>200</v>
      </c>
      <c r="L100" s="59" t="s">
        <v>111</v>
      </c>
      <c r="M100" s="60">
        <v>0.25</v>
      </c>
      <c r="N100" s="60">
        <v>0</v>
      </c>
      <c r="O100" s="65">
        <v>-50</v>
      </c>
      <c r="P100" s="65"/>
      <c r="Q100" s="59" t="s">
        <v>161</v>
      </c>
      <c r="R100" s="75">
        <v>42608</v>
      </c>
      <c r="S100" s="75">
        <v>42611</v>
      </c>
      <c r="T100" s="65"/>
      <c r="U100" s="58" t="s">
        <v>162</v>
      </c>
      <c r="V100" s="74"/>
      <c r="W100" s="74"/>
    </row>
    <row r="101" spans="2:23" s="57" customFormat="1" ht="22.5" customHeight="1" x14ac:dyDescent="0.2">
      <c r="B101" s="58">
        <v>42608</v>
      </c>
      <c r="C101" s="63" t="s">
        <v>176</v>
      </c>
      <c r="D101" s="63"/>
      <c r="E101" s="63" t="s">
        <v>295</v>
      </c>
      <c r="F101" s="76" t="s">
        <v>106</v>
      </c>
      <c r="G101" s="73" t="s">
        <v>177</v>
      </c>
      <c r="H101" s="59" t="s">
        <v>178</v>
      </c>
      <c r="I101" s="59" t="s">
        <v>179</v>
      </c>
      <c r="J101" s="59" t="s">
        <v>110</v>
      </c>
      <c r="K101" s="60">
        <v>200</v>
      </c>
      <c r="L101" s="59" t="s">
        <v>111</v>
      </c>
      <c r="M101" s="60">
        <v>0.25</v>
      </c>
      <c r="N101" s="60">
        <v>0</v>
      </c>
      <c r="O101" s="65">
        <v>-50</v>
      </c>
      <c r="P101" s="65"/>
      <c r="Q101" s="59" t="s">
        <v>161</v>
      </c>
      <c r="R101" s="75">
        <v>42608</v>
      </c>
      <c r="S101" s="75">
        <v>42611</v>
      </c>
      <c r="T101" s="65"/>
      <c r="U101" s="58" t="s">
        <v>162</v>
      </c>
      <c r="V101" s="74"/>
      <c r="W101" s="74"/>
    </row>
    <row r="102" spans="2:23" s="57" customFormat="1" ht="12.75" customHeight="1" x14ac:dyDescent="0.2">
      <c r="B102" s="58">
        <v>42608</v>
      </c>
      <c r="C102" s="63" t="s">
        <v>180</v>
      </c>
      <c r="D102" s="63"/>
      <c r="E102" s="63" t="s">
        <v>295</v>
      </c>
      <c r="F102" s="76" t="s">
        <v>106</v>
      </c>
      <c r="G102" s="73" t="s">
        <v>181</v>
      </c>
      <c r="H102" s="59" t="s">
        <v>182</v>
      </c>
      <c r="I102" s="59" t="s">
        <v>183</v>
      </c>
      <c r="J102" s="59" t="s">
        <v>110</v>
      </c>
      <c r="K102" s="60">
        <v>100</v>
      </c>
      <c r="L102" s="59" t="s">
        <v>111</v>
      </c>
      <c r="M102" s="60">
        <v>2</v>
      </c>
      <c r="N102" s="60">
        <v>0</v>
      </c>
      <c r="O102" s="65">
        <v>-200</v>
      </c>
      <c r="P102" s="65"/>
      <c r="Q102" s="59" t="s">
        <v>161</v>
      </c>
      <c r="R102" s="75">
        <v>42608</v>
      </c>
      <c r="S102" s="75">
        <v>42611</v>
      </c>
      <c r="T102" s="65"/>
      <c r="U102" s="58" t="s">
        <v>162</v>
      </c>
      <c r="V102" s="74"/>
      <c r="W102" s="74"/>
    </row>
    <row r="103" spans="2:23" s="57" customFormat="1" ht="33.75" customHeight="1" x14ac:dyDescent="0.2">
      <c r="B103" s="58">
        <v>42608</v>
      </c>
      <c r="C103" s="63" t="s">
        <v>184</v>
      </c>
      <c r="D103" s="63"/>
      <c r="E103" s="63" t="s">
        <v>295</v>
      </c>
      <c r="F103" s="76" t="s">
        <v>106</v>
      </c>
      <c r="G103" s="73" t="s">
        <v>148</v>
      </c>
      <c r="H103" s="59" t="s">
        <v>185</v>
      </c>
      <c r="I103" s="59" t="s">
        <v>186</v>
      </c>
      <c r="J103" s="59" t="s">
        <v>110</v>
      </c>
      <c r="K103" s="60">
        <v>155</v>
      </c>
      <c r="L103" s="59" t="s">
        <v>111</v>
      </c>
      <c r="M103" s="60">
        <v>40</v>
      </c>
      <c r="N103" s="60">
        <v>0</v>
      </c>
      <c r="O103" s="65">
        <v>-6200</v>
      </c>
      <c r="P103" s="65"/>
      <c r="Q103" s="59" t="s">
        <v>161</v>
      </c>
      <c r="R103" s="75">
        <v>42608</v>
      </c>
      <c r="S103" s="75">
        <v>42611</v>
      </c>
      <c r="T103" s="65"/>
      <c r="U103" s="58" t="s">
        <v>162</v>
      </c>
      <c r="V103" s="74"/>
      <c r="W103" s="74"/>
    </row>
    <row r="104" spans="2:23" s="57" customFormat="1" ht="33.75" customHeight="1" x14ac:dyDescent="0.2">
      <c r="B104" s="58">
        <v>42608</v>
      </c>
      <c r="C104" s="63" t="s">
        <v>184</v>
      </c>
      <c r="D104" s="63"/>
      <c r="E104" s="63" t="s">
        <v>295</v>
      </c>
      <c r="F104" s="76" t="s">
        <v>106</v>
      </c>
      <c r="G104" s="73" t="s">
        <v>148</v>
      </c>
      <c r="H104" s="59" t="s">
        <v>185</v>
      </c>
      <c r="I104" s="59" t="s">
        <v>186</v>
      </c>
      <c r="J104" s="59" t="s">
        <v>110</v>
      </c>
      <c r="K104" s="60">
        <v>100</v>
      </c>
      <c r="L104" s="59" t="s">
        <v>111</v>
      </c>
      <c r="M104" s="60">
        <v>40</v>
      </c>
      <c r="N104" s="60">
        <v>0</v>
      </c>
      <c r="O104" s="65">
        <v>-4000</v>
      </c>
      <c r="P104" s="65"/>
      <c r="Q104" s="59" t="s">
        <v>161</v>
      </c>
      <c r="R104" s="75">
        <v>42608</v>
      </c>
      <c r="S104" s="75">
        <v>42611</v>
      </c>
      <c r="T104" s="65"/>
      <c r="U104" s="58" t="s">
        <v>162</v>
      </c>
      <c r="V104" s="74"/>
      <c r="W104" s="74"/>
    </row>
    <row r="105" spans="2:23" s="57" customFormat="1" ht="33.75" customHeight="1" x14ac:dyDescent="0.2">
      <c r="B105" s="58">
        <v>42608</v>
      </c>
      <c r="C105" s="63" t="s">
        <v>184</v>
      </c>
      <c r="D105" s="63"/>
      <c r="E105" s="63" t="s">
        <v>295</v>
      </c>
      <c r="F105" s="76" t="s">
        <v>106</v>
      </c>
      <c r="G105" s="73" t="s">
        <v>148</v>
      </c>
      <c r="H105" s="59" t="s">
        <v>185</v>
      </c>
      <c r="I105" s="59" t="s">
        <v>186</v>
      </c>
      <c r="J105" s="59" t="s">
        <v>110</v>
      </c>
      <c r="K105" s="60">
        <v>100</v>
      </c>
      <c r="L105" s="59" t="s">
        <v>111</v>
      </c>
      <c r="M105" s="60">
        <v>40</v>
      </c>
      <c r="N105" s="60">
        <v>0</v>
      </c>
      <c r="O105" s="65">
        <v>-4000</v>
      </c>
      <c r="P105" s="65"/>
      <c r="Q105" s="59" t="s">
        <v>161</v>
      </c>
      <c r="R105" s="75">
        <v>42608</v>
      </c>
      <c r="S105" s="75">
        <v>42611</v>
      </c>
      <c r="T105" s="65"/>
      <c r="U105" s="58" t="s">
        <v>162</v>
      </c>
      <c r="V105" s="74"/>
      <c r="W105" s="74"/>
    </row>
    <row r="106" spans="2:23" s="57" customFormat="1" ht="12.75" customHeight="1" x14ac:dyDescent="0.2">
      <c r="B106" s="58">
        <v>42622</v>
      </c>
      <c r="C106" s="63" t="s">
        <v>187</v>
      </c>
      <c r="D106" s="63"/>
      <c r="E106" s="63"/>
      <c r="F106" s="76" t="s">
        <v>188</v>
      </c>
      <c r="G106" s="73" t="s">
        <v>189</v>
      </c>
      <c r="H106" s="59" t="s">
        <v>190</v>
      </c>
      <c r="I106" s="59" t="s">
        <v>191</v>
      </c>
      <c r="J106" s="59" t="s">
        <v>155</v>
      </c>
      <c r="K106" s="60">
        <v>-1000</v>
      </c>
      <c r="L106" s="59" t="s">
        <v>111</v>
      </c>
      <c r="M106" s="60">
        <v>105.43</v>
      </c>
      <c r="N106" s="60">
        <v>0</v>
      </c>
      <c r="O106" s="65">
        <v>105430</v>
      </c>
      <c r="P106" s="65"/>
      <c r="Q106" s="59" t="s">
        <v>111</v>
      </c>
      <c r="R106" s="75">
        <v>42622</v>
      </c>
      <c r="S106" s="75">
        <v>42717</v>
      </c>
      <c r="T106" s="65"/>
      <c r="U106" s="58" t="s">
        <v>112</v>
      </c>
      <c r="V106" s="74"/>
      <c r="W106" s="74"/>
    </row>
    <row r="107" spans="2:23" ht="12.75" customHeight="1" x14ac:dyDescent="0.2"/>
    <row r="108" spans="2:23" x14ac:dyDescent="0.2">
      <c r="B108" s="19" t="s">
        <v>10</v>
      </c>
    </row>
    <row r="109" spans="2:23" ht="22.5" x14ac:dyDescent="0.2">
      <c r="B109" s="20" t="s">
        <v>7</v>
      </c>
      <c r="C109" s="20" t="s">
        <v>27</v>
      </c>
      <c r="D109" s="20" t="s">
        <v>48</v>
      </c>
      <c r="E109" s="20" t="s">
        <v>18</v>
      </c>
      <c r="F109" s="20" t="s">
        <v>8</v>
      </c>
      <c r="G109" s="20" t="s">
        <v>0</v>
      </c>
      <c r="H109" s="20" t="s">
        <v>49</v>
      </c>
      <c r="I109" s="20" t="s">
        <v>2</v>
      </c>
      <c r="J109" s="20" t="s">
        <v>1</v>
      </c>
      <c r="K109" s="20" t="s">
        <v>9</v>
      </c>
      <c r="L109" s="20" t="s">
        <v>16</v>
      </c>
      <c r="M109" s="20" t="s">
        <v>15</v>
      </c>
      <c r="N109" s="20" t="s">
        <v>54</v>
      </c>
      <c r="O109" s="20" t="s">
        <v>36</v>
      </c>
      <c r="P109" s="20" t="s">
        <v>50</v>
      </c>
      <c r="Q109" s="20" t="s">
        <v>13</v>
      </c>
      <c r="R109" s="20" t="s">
        <v>37</v>
      </c>
      <c r="S109" s="23" t="s">
        <v>38</v>
      </c>
      <c r="T109" s="23" t="s">
        <v>63</v>
      </c>
      <c r="U109" s="23" t="s">
        <v>25</v>
      </c>
      <c r="V109" s="23" t="s">
        <v>74</v>
      </c>
    </row>
    <row r="110" spans="2:23" s="57" customFormat="1" ht="12.75" customHeight="1" x14ac:dyDescent="0.2">
      <c r="B110" s="58">
        <v>42570</v>
      </c>
      <c r="C110" s="63" t="s">
        <v>192</v>
      </c>
      <c r="D110" s="63"/>
      <c r="E110" s="63" t="s">
        <v>295</v>
      </c>
      <c r="F110" s="59" t="s">
        <v>106</v>
      </c>
      <c r="G110" s="73" t="s">
        <v>158</v>
      </c>
      <c r="H110" s="59" t="s">
        <v>159</v>
      </c>
      <c r="I110" s="59" t="s">
        <v>160</v>
      </c>
      <c r="J110" s="59" t="s">
        <v>110</v>
      </c>
      <c r="K110" s="60">
        <v>200</v>
      </c>
      <c r="L110" s="59" t="s">
        <v>111</v>
      </c>
      <c r="M110" s="60">
        <v>945.18499999999995</v>
      </c>
      <c r="N110" s="60">
        <v>0</v>
      </c>
      <c r="O110" s="65">
        <v>-189037</v>
      </c>
      <c r="P110" s="65"/>
      <c r="Q110" s="66"/>
      <c r="R110" s="65">
        <v>0</v>
      </c>
      <c r="S110" s="59" t="s">
        <v>161</v>
      </c>
      <c r="T110" s="65"/>
      <c r="U110" s="58" t="s">
        <v>162</v>
      </c>
      <c r="V110" s="74"/>
    </row>
    <row r="111" spans="2:23" s="57" customFormat="1" ht="12.75" customHeight="1" x14ac:dyDescent="0.2">
      <c r="B111" s="58">
        <v>42570</v>
      </c>
      <c r="C111" s="63" t="s">
        <v>192</v>
      </c>
      <c r="D111" s="63"/>
      <c r="E111" s="63" t="s">
        <v>295</v>
      </c>
      <c r="F111" s="59" t="s">
        <v>106</v>
      </c>
      <c r="G111" s="73" t="s">
        <v>163</v>
      </c>
      <c r="H111" s="59" t="s">
        <v>164</v>
      </c>
      <c r="I111" s="59" t="s">
        <v>165</v>
      </c>
      <c r="J111" s="59" t="s">
        <v>110</v>
      </c>
      <c r="K111" s="60">
        <v>100</v>
      </c>
      <c r="L111" s="59" t="s">
        <v>111</v>
      </c>
      <c r="M111" s="60">
        <v>1066.81</v>
      </c>
      <c r="N111" s="60">
        <v>0</v>
      </c>
      <c r="O111" s="65">
        <v>-106681</v>
      </c>
      <c r="P111" s="65"/>
      <c r="Q111" s="66"/>
      <c r="R111" s="65">
        <v>0</v>
      </c>
      <c r="S111" s="59" t="s">
        <v>161</v>
      </c>
      <c r="T111" s="65"/>
      <c r="U111" s="58" t="s">
        <v>162</v>
      </c>
      <c r="V111" s="74"/>
    </row>
    <row r="112" spans="2:23" s="57" customFormat="1" ht="33.75" customHeight="1" x14ac:dyDescent="0.2">
      <c r="B112" s="58">
        <v>42570</v>
      </c>
      <c r="C112" s="63" t="s">
        <v>192</v>
      </c>
      <c r="D112" s="63"/>
      <c r="E112" s="63" t="s">
        <v>295</v>
      </c>
      <c r="F112" s="59" t="s">
        <v>106</v>
      </c>
      <c r="G112" s="73" t="s">
        <v>166</v>
      </c>
      <c r="H112" s="59" t="s">
        <v>167</v>
      </c>
      <c r="I112" s="59" t="s">
        <v>168</v>
      </c>
      <c r="J112" s="59" t="s">
        <v>110</v>
      </c>
      <c r="K112" s="60">
        <v>200</v>
      </c>
      <c r="L112" s="59" t="s">
        <v>111</v>
      </c>
      <c r="M112" s="60">
        <v>1003.075</v>
      </c>
      <c r="N112" s="60">
        <v>0</v>
      </c>
      <c r="O112" s="65">
        <v>-200615</v>
      </c>
      <c r="P112" s="65"/>
      <c r="Q112" s="66"/>
      <c r="R112" s="65">
        <v>0</v>
      </c>
      <c r="S112" s="59" t="s">
        <v>161</v>
      </c>
      <c r="T112" s="65"/>
      <c r="U112" s="58" t="s">
        <v>162</v>
      </c>
      <c r="V112" s="74"/>
    </row>
    <row r="113" spans="2:22" s="57" customFormat="1" ht="12.75" customHeight="1" x14ac:dyDescent="0.2">
      <c r="B113" s="58">
        <v>42571</v>
      </c>
      <c r="C113" s="63" t="s">
        <v>172</v>
      </c>
      <c r="D113" s="63"/>
      <c r="E113" s="63" t="s">
        <v>295</v>
      </c>
      <c r="F113" s="59" t="s">
        <v>106</v>
      </c>
      <c r="G113" s="73" t="s">
        <v>163</v>
      </c>
      <c r="H113" s="59" t="s">
        <v>193</v>
      </c>
      <c r="I113" s="59" t="s">
        <v>194</v>
      </c>
      <c r="J113" s="59" t="s">
        <v>110</v>
      </c>
      <c r="K113" s="60">
        <v>200</v>
      </c>
      <c r="L113" s="59" t="s">
        <v>111</v>
      </c>
      <c r="M113" s="60">
        <v>1048.81</v>
      </c>
      <c r="N113" s="60">
        <v>0</v>
      </c>
      <c r="O113" s="65">
        <v>-209762</v>
      </c>
      <c r="P113" s="65"/>
      <c r="Q113" s="66"/>
      <c r="R113" s="65">
        <v>0</v>
      </c>
      <c r="S113" s="59" t="s">
        <v>161</v>
      </c>
      <c r="T113" s="65"/>
      <c r="U113" s="58" t="s">
        <v>162</v>
      </c>
      <c r="V113" s="74"/>
    </row>
    <row r="114" spans="2:22" s="57" customFormat="1" ht="12.75" customHeight="1" x14ac:dyDescent="0.2">
      <c r="B114" s="58">
        <v>42571</v>
      </c>
      <c r="C114" s="63" t="s">
        <v>172</v>
      </c>
      <c r="D114" s="63"/>
      <c r="E114" s="63" t="s">
        <v>295</v>
      </c>
      <c r="F114" s="59" t="s">
        <v>106</v>
      </c>
      <c r="G114" s="73" t="s">
        <v>163</v>
      </c>
      <c r="H114" s="59" t="s">
        <v>193</v>
      </c>
      <c r="I114" s="59" t="s">
        <v>194</v>
      </c>
      <c r="J114" s="59" t="s">
        <v>110</v>
      </c>
      <c r="K114" s="60">
        <v>1800</v>
      </c>
      <c r="L114" s="59" t="s">
        <v>111</v>
      </c>
      <c r="M114" s="60">
        <v>1048.81</v>
      </c>
      <c r="N114" s="60">
        <v>0</v>
      </c>
      <c r="O114" s="65">
        <v>-1887858</v>
      </c>
      <c r="P114" s="65"/>
      <c r="Q114" s="66"/>
      <c r="R114" s="65">
        <v>0</v>
      </c>
      <c r="S114" s="59" t="s">
        <v>161</v>
      </c>
      <c r="T114" s="65"/>
      <c r="U114" s="58" t="s">
        <v>162</v>
      </c>
      <c r="V114" s="74"/>
    </row>
    <row r="115" spans="2:22" s="57" customFormat="1" ht="12.75" customHeight="1" x14ac:dyDescent="0.2">
      <c r="B115" s="58">
        <v>42607</v>
      </c>
      <c r="C115" s="63" t="s">
        <v>195</v>
      </c>
      <c r="D115" s="63"/>
      <c r="E115" s="63" t="s">
        <v>295</v>
      </c>
      <c r="F115" s="59" t="s">
        <v>106</v>
      </c>
      <c r="G115" s="73" t="s">
        <v>196</v>
      </c>
      <c r="H115" s="59" t="s">
        <v>197</v>
      </c>
      <c r="I115" s="59" t="s">
        <v>198</v>
      </c>
      <c r="J115" s="59" t="s">
        <v>110</v>
      </c>
      <c r="K115" s="60">
        <v>200</v>
      </c>
      <c r="L115" s="59" t="s">
        <v>111</v>
      </c>
      <c r="M115" s="60">
        <v>0.251</v>
      </c>
      <c r="N115" s="60">
        <v>0</v>
      </c>
      <c r="O115" s="65">
        <v>-50.2</v>
      </c>
      <c r="P115" s="65"/>
      <c r="Q115" s="66"/>
      <c r="R115" s="65"/>
      <c r="S115" s="59" t="s">
        <v>161</v>
      </c>
      <c r="T115" s="65"/>
      <c r="U115" s="58" t="s">
        <v>162</v>
      </c>
      <c r="V115" s="74"/>
    </row>
    <row r="116" spans="2:22" s="57" customFormat="1" ht="12.75" customHeight="1" x14ac:dyDescent="0.2">
      <c r="B116" s="58">
        <v>42607</v>
      </c>
      <c r="C116" s="63" t="s">
        <v>195</v>
      </c>
      <c r="D116" s="63"/>
      <c r="E116" s="63" t="s">
        <v>295</v>
      </c>
      <c r="F116" s="59" t="s">
        <v>106</v>
      </c>
      <c r="G116" s="73" t="s">
        <v>196</v>
      </c>
      <c r="H116" s="59" t="s">
        <v>197</v>
      </c>
      <c r="I116" s="59" t="s">
        <v>198</v>
      </c>
      <c r="J116" s="59" t="s">
        <v>110</v>
      </c>
      <c r="K116" s="60">
        <v>200</v>
      </c>
      <c r="L116" s="59" t="s">
        <v>111</v>
      </c>
      <c r="M116" s="60">
        <v>0.251</v>
      </c>
      <c r="N116" s="60">
        <v>0</v>
      </c>
      <c r="O116" s="65">
        <v>-50.2</v>
      </c>
      <c r="P116" s="65"/>
      <c r="Q116" s="66"/>
      <c r="R116" s="65"/>
      <c r="S116" s="59" t="s">
        <v>161</v>
      </c>
      <c r="T116" s="65"/>
      <c r="U116" s="58" t="s">
        <v>162</v>
      </c>
      <c r="V116" s="74"/>
    </row>
    <row r="117" spans="2:22" s="57" customFormat="1" ht="12.75" customHeight="1" x14ac:dyDescent="0.2">
      <c r="B117" s="58">
        <v>42607</v>
      </c>
      <c r="C117" s="63" t="s">
        <v>195</v>
      </c>
      <c r="D117" s="63"/>
      <c r="E117" s="63" t="s">
        <v>295</v>
      </c>
      <c r="F117" s="59" t="s">
        <v>106</v>
      </c>
      <c r="G117" s="73" t="s">
        <v>196</v>
      </c>
      <c r="H117" s="59" t="s">
        <v>197</v>
      </c>
      <c r="I117" s="59" t="s">
        <v>198</v>
      </c>
      <c r="J117" s="59" t="s">
        <v>110</v>
      </c>
      <c r="K117" s="60">
        <v>200</v>
      </c>
      <c r="L117" s="59" t="s">
        <v>111</v>
      </c>
      <c r="M117" s="60">
        <v>0.251</v>
      </c>
      <c r="N117" s="60">
        <v>0</v>
      </c>
      <c r="O117" s="65">
        <v>-50.2</v>
      </c>
      <c r="P117" s="65"/>
      <c r="Q117" s="66"/>
      <c r="R117" s="65"/>
      <c r="S117" s="59" t="s">
        <v>161</v>
      </c>
      <c r="T117" s="65"/>
      <c r="U117" s="58" t="s">
        <v>162</v>
      </c>
      <c r="V117" s="74"/>
    </row>
    <row r="118" spans="2:22" s="57" customFormat="1" ht="12.75" customHeight="1" x14ac:dyDescent="0.2">
      <c r="B118" s="58">
        <v>42608</v>
      </c>
      <c r="C118" s="63" t="s">
        <v>199</v>
      </c>
      <c r="D118" s="63"/>
      <c r="E118" s="63" t="s">
        <v>295</v>
      </c>
      <c r="F118" s="59" t="s">
        <v>106</v>
      </c>
      <c r="G118" s="73" t="s">
        <v>200</v>
      </c>
      <c r="H118" s="59" t="s">
        <v>201</v>
      </c>
      <c r="I118" s="59" t="s">
        <v>202</v>
      </c>
      <c r="J118" s="59" t="s">
        <v>110</v>
      </c>
      <c r="K118" s="60">
        <v>100</v>
      </c>
      <c r="L118" s="59" t="s">
        <v>111</v>
      </c>
      <c r="M118" s="60">
        <v>1200</v>
      </c>
      <c r="N118" s="60">
        <v>0</v>
      </c>
      <c r="O118" s="65">
        <v>-120000</v>
      </c>
      <c r="P118" s="65"/>
      <c r="Q118" s="66"/>
      <c r="R118" s="65"/>
      <c r="S118" s="59" t="s">
        <v>161</v>
      </c>
      <c r="T118" s="65"/>
      <c r="U118" s="58" t="s">
        <v>162</v>
      </c>
      <c r="V118" s="74"/>
    </row>
    <row r="119" spans="2:22" s="57" customFormat="1" ht="33.75" customHeight="1" x14ac:dyDescent="0.2">
      <c r="B119" s="58">
        <v>42608</v>
      </c>
      <c r="C119" s="63" t="s">
        <v>203</v>
      </c>
      <c r="D119" s="63"/>
      <c r="E119" s="63" t="s">
        <v>295</v>
      </c>
      <c r="F119" s="59" t="s">
        <v>106</v>
      </c>
      <c r="G119" s="73" t="s">
        <v>166</v>
      </c>
      <c r="H119" s="59" t="s">
        <v>167</v>
      </c>
      <c r="I119" s="59" t="s">
        <v>168</v>
      </c>
      <c r="J119" s="59" t="s">
        <v>110</v>
      </c>
      <c r="K119" s="60">
        <v>155</v>
      </c>
      <c r="L119" s="59" t="s">
        <v>111</v>
      </c>
      <c r="M119" s="60">
        <v>950</v>
      </c>
      <c r="N119" s="60">
        <v>0</v>
      </c>
      <c r="O119" s="65">
        <v>-147250</v>
      </c>
      <c r="P119" s="65"/>
      <c r="Q119" s="66"/>
      <c r="R119" s="65"/>
      <c r="S119" s="59" t="s">
        <v>161</v>
      </c>
      <c r="T119" s="65"/>
      <c r="U119" s="58" t="s">
        <v>162</v>
      </c>
      <c r="V119" s="74"/>
    </row>
    <row r="120" spans="2:22" s="57" customFormat="1" ht="12.75" customHeight="1" x14ac:dyDescent="0.2">
      <c r="B120" s="58">
        <v>42608</v>
      </c>
      <c r="C120" s="63" t="s">
        <v>203</v>
      </c>
      <c r="D120" s="63"/>
      <c r="E120" s="63" t="s">
        <v>295</v>
      </c>
      <c r="F120" s="59" t="s">
        <v>106</v>
      </c>
      <c r="G120" s="73" t="s">
        <v>200</v>
      </c>
      <c r="H120" s="59" t="s">
        <v>201</v>
      </c>
      <c r="I120" s="59" t="s">
        <v>202</v>
      </c>
      <c r="J120" s="59" t="s">
        <v>110</v>
      </c>
      <c r="K120" s="60">
        <v>100</v>
      </c>
      <c r="L120" s="59" t="s">
        <v>111</v>
      </c>
      <c r="M120" s="60">
        <v>1200</v>
      </c>
      <c r="N120" s="60">
        <v>0</v>
      </c>
      <c r="O120" s="65">
        <v>-120000</v>
      </c>
      <c r="P120" s="65"/>
      <c r="Q120" s="66"/>
      <c r="R120" s="65"/>
      <c r="S120" s="59" t="s">
        <v>161</v>
      </c>
      <c r="T120" s="65"/>
      <c r="U120" s="58" t="s">
        <v>162</v>
      </c>
      <c r="V120" s="74"/>
    </row>
    <row r="121" spans="2:22" s="57" customFormat="1" ht="78.75" customHeight="1" x14ac:dyDescent="0.2">
      <c r="B121" s="58">
        <v>42608</v>
      </c>
      <c r="C121" s="63" t="s">
        <v>203</v>
      </c>
      <c r="D121" s="63"/>
      <c r="E121" s="63" t="s">
        <v>295</v>
      </c>
      <c r="F121" s="59" t="s">
        <v>106</v>
      </c>
      <c r="G121" s="73" t="s">
        <v>204</v>
      </c>
      <c r="H121" s="59" t="s">
        <v>205</v>
      </c>
      <c r="I121" s="59" t="s">
        <v>206</v>
      </c>
      <c r="J121" s="59" t="s">
        <v>207</v>
      </c>
      <c r="K121" s="60">
        <v>661</v>
      </c>
      <c r="L121" s="59" t="s">
        <v>156</v>
      </c>
      <c r="M121" s="60">
        <v>50</v>
      </c>
      <c r="N121" s="60">
        <v>0</v>
      </c>
      <c r="O121" s="65">
        <v>-33050</v>
      </c>
      <c r="P121" s="65"/>
      <c r="Q121" s="66"/>
      <c r="R121" s="65"/>
      <c r="S121" s="59" t="s">
        <v>161</v>
      </c>
      <c r="T121" s="65"/>
      <c r="U121" s="58" t="s">
        <v>162</v>
      </c>
      <c r="V121" s="74"/>
    </row>
    <row r="123" spans="2:22" ht="12.75" customHeight="1" x14ac:dyDescent="0.2">
      <c r="B123" s="19" t="s">
        <v>11</v>
      </c>
    </row>
    <row r="124" spans="2:22" ht="22.5" x14ac:dyDescent="0.2">
      <c r="B124" s="20" t="s">
        <v>7</v>
      </c>
      <c r="C124" s="20" t="s">
        <v>27</v>
      </c>
      <c r="D124" s="20" t="s">
        <v>48</v>
      </c>
      <c r="E124" s="20" t="s">
        <v>18</v>
      </c>
      <c r="F124" s="20" t="s">
        <v>8</v>
      </c>
      <c r="G124" s="20" t="s">
        <v>0</v>
      </c>
      <c r="H124" s="20" t="s">
        <v>49</v>
      </c>
      <c r="I124" s="20" t="s">
        <v>2</v>
      </c>
      <c r="J124" s="20" t="s">
        <v>1</v>
      </c>
      <c r="K124" s="20" t="s">
        <v>9</v>
      </c>
      <c r="L124" s="20" t="s">
        <v>16</v>
      </c>
      <c r="M124" s="20" t="s">
        <v>15</v>
      </c>
      <c r="N124" s="20" t="s">
        <v>54</v>
      </c>
      <c r="O124" s="20" t="s">
        <v>36</v>
      </c>
      <c r="P124" s="20" t="s">
        <v>50</v>
      </c>
      <c r="Q124" s="20" t="s">
        <v>13</v>
      </c>
      <c r="R124" s="20" t="s">
        <v>37</v>
      </c>
      <c r="S124" s="23" t="s">
        <v>38</v>
      </c>
      <c r="T124" s="23" t="s">
        <v>63</v>
      </c>
      <c r="U124" s="23" t="s">
        <v>25</v>
      </c>
      <c r="V124" s="23" t="s">
        <v>74</v>
      </c>
    </row>
    <row r="125" spans="2:22" s="57" customFormat="1" ht="22.5" customHeight="1" x14ac:dyDescent="0.2">
      <c r="B125" s="58">
        <v>42551</v>
      </c>
      <c r="C125" s="63" t="s">
        <v>208</v>
      </c>
      <c r="D125" s="63"/>
      <c r="E125" s="63" t="s">
        <v>295</v>
      </c>
      <c r="F125" s="59" t="s">
        <v>106</v>
      </c>
      <c r="G125" s="73" t="s">
        <v>173</v>
      </c>
      <c r="H125" s="59" t="s">
        <v>174</v>
      </c>
      <c r="I125" s="59" t="s">
        <v>175</v>
      </c>
      <c r="J125" s="59" t="s">
        <v>110</v>
      </c>
      <c r="K125" s="60">
        <v>200</v>
      </c>
      <c r="L125" s="59" t="s">
        <v>111</v>
      </c>
      <c r="M125" s="60">
        <v>1111.8499999999999</v>
      </c>
      <c r="N125" s="60">
        <v>0</v>
      </c>
      <c r="O125" s="65">
        <v>-222370</v>
      </c>
      <c r="P125" s="65"/>
      <c r="Q125" s="66">
        <v>0</v>
      </c>
      <c r="R125" s="65">
        <v>0</v>
      </c>
      <c r="S125" s="59" t="s">
        <v>161</v>
      </c>
      <c r="T125" s="65"/>
      <c r="U125" s="58" t="s">
        <v>162</v>
      </c>
      <c r="V125" s="74"/>
    </row>
    <row r="126" spans="2:22" s="57" customFormat="1" ht="12.75" customHeight="1" x14ac:dyDescent="0.2">
      <c r="B126" s="58">
        <v>42551</v>
      </c>
      <c r="C126" s="63" t="s">
        <v>208</v>
      </c>
      <c r="D126" s="63"/>
      <c r="E126" s="63" t="s">
        <v>295</v>
      </c>
      <c r="F126" s="59" t="s">
        <v>106</v>
      </c>
      <c r="G126" s="73" t="s">
        <v>209</v>
      </c>
      <c r="H126" s="59" t="s">
        <v>210</v>
      </c>
      <c r="I126" s="59" t="s">
        <v>211</v>
      </c>
      <c r="J126" s="59" t="s">
        <v>110</v>
      </c>
      <c r="K126" s="60">
        <v>800</v>
      </c>
      <c r="L126" s="59" t="s">
        <v>111</v>
      </c>
      <c r="M126" s="60">
        <v>1064.4100000000001</v>
      </c>
      <c r="N126" s="60">
        <v>-80000</v>
      </c>
      <c r="O126" s="65">
        <v>-931528</v>
      </c>
      <c r="P126" s="65"/>
      <c r="Q126" s="66">
        <v>0</v>
      </c>
      <c r="R126" s="65"/>
      <c r="S126" s="59" t="s">
        <v>161</v>
      </c>
      <c r="T126" s="65"/>
      <c r="U126" s="58" t="s">
        <v>162</v>
      </c>
      <c r="V126" s="74"/>
    </row>
    <row r="127" spans="2:22" s="57" customFormat="1" ht="12.75" customHeight="1" x14ac:dyDescent="0.2">
      <c r="B127" s="58">
        <v>42551</v>
      </c>
      <c r="C127" s="63" t="s">
        <v>208</v>
      </c>
      <c r="D127" s="63"/>
      <c r="E127" s="63" t="s">
        <v>295</v>
      </c>
      <c r="F127" s="59" t="s">
        <v>106</v>
      </c>
      <c r="G127" s="73" t="s">
        <v>163</v>
      </c>
      <c r="H127" s="59" t="s">
        <v>164</v>
      </c>
      <c r="I127" s="59" t="s">
        <v>165</v>
      </c>
      <c r="J127" s="59" t="s">
        <v>110</v>
      </c>
      <c r="K127" s="60">
        <v>100</v>
      </c>
      <c r="L127" s="59" t="s">
        <v>111</v>
      </c>
      <c r="M127" s="60">
        <v>1066.81</v>
      </c>
      <c r="N127" s="60">
        <v>0</v>
      </c>
      <c r="O127" s="65">
        <v>-106681</v>
      </c>
      <c r="P127" s="65"/>
      <c r="Q127" s="66">
        <v>0</v>
      </c>
      <c r="R127" s="65"/>
      <c r="S127" s="59" t="s">
        <v>161</v>
      </c>
      <c r="T127" s="65"/>
      <c r="U127" s="58" t="s">
        <v>162</v>
      </c>
      <c r="V127" s="74"/>
    </row>
    <row r="128" spans="2:22" s="57" customFormat="1" ht="12.75" customHeight="1" x14ac:dyDescent="0.2">
      <c r="B128" s="58">
        <v>42551</v>
      </c>
      <c r="C128" s="63" t="s">
        <v>212</v>
      </c>
      <c r="D128" s="63"/>
      <c r="E128" s="63" t="s">
        <v>295</v>
      </c>
      <c r="F128" s="59" t="s">
        <v>106</v>
      </c>
      <c r="G128" s="73" t="s">
        <v>213</v>
      </c>
      <c r="H128" s="59" t="s">
        <v>214</v>
      </c>
      <c r="I128" s="59" t="s">
        <v>215</v>
      </c>
      <c r="J128" s="59" t="s">
        <v>110</v>
      </c>
      <c r="K128" s="60">
        <v>200</v>
      </c>
      <c r="L128" s="59" t="s">
        <v>111</v>
      </c>
      <c r="M128" s="60">
        <v>994.44500000000005</v>
      </c>
      <c r="N128" s="60">
        <v>0</v>
      </c>
      <c r="O128" s="65">
        <v>-198889</v>
      </c>
      <c r="P128" s="65"/>
      <c r="Q128" s="66">
        <v>0</v>
      </c>
      <c r="R128" s="65"/>
      <c r="S128" s="59" t="s">
        <v>161</v>
      </c>
      <c r="T128" s="65"/>
      <c r="U128" s="58" t="s">
        <v>162</v>
      </c>
      <c r="V128" s="74"/>
    </row>
    <row r="129" spans="2:22" s="57" customFormat="1" ht="12.75" customHeight="1" x14ac:dyDescent="0.2">
      <c r="B129" s="58">
        <v>42551</v>
      </c>
      <c r="C129" s="63" t="s">
        <v>212</v>
      </c>
      <c r="D129" s="63"/>
      <c r="E129" s="63" t="s">
        <v>295</v>
      </c>
      <c r="F129" s="59" t="s">
        <v>106</v>
      </c>
      <c r="G129" s="73" t="s">
        <v>163</v>
      </c>
      <c r="H129" s="59" t="s">
        <v>164</v>
      </c>
      <c r="I129" s="59" t="s">
        <v>165</v>
      </c>
      <c r="J129" s="59" t="s">
        <v>110</v>
      </c>
      <c r="K129" s="60">
        <v>100</v>
      </c>
      <c r="L129" s="59" t="s">
        <v>111</v>
      </c>
      <c r="M129" s="60">
        <v>1066.81</v>
      </c>
      <c r="N129" s="60">
        <v>0</v>
      </c>
      <c r="O129" s="65">
        <v>-106681</v>
      </c>
      <c r="P129" s="65"/>
      <c r="Q129" s="66">
        <v>0</v>
      </c>
      <c r="R129" s="65">
        <v>0</v>
      </c>
      <c r="S129" s="59" t="s">
        <v>161</v>
      </c>
      <c r="T129" s="65"/>
      <c r="U129" s="58" t="s">
        <v>162</v>
      </c>
      <c r="V129" s="74"/>
    </row>
    <row r="130" spans="2:22" s="57" customFormat="1" ht="22.5" customHeight="1" x14ac:dyDescent="0.2">
      <c r="B130" s="58">
        <v>42551</v>
      </c>
      <c r="C130" s="63" t="s">
        <v>212</v>
      </c>
      <c r="D130" s="63"/>
      <c r="E130" s="63" t="s">
        <v>295</v>
      </c>
      <c r="F130" s="59" t="s">
        <v>106</v>
      </c>
      <c r="G130" s="73" t="s">
        <v>216</v>
      </c>
      <c r="H130" s="59" t="s">
        <v>217</v>
      </c>
      <c r="I130" s="59" t="s">
        <v>218</v>
      </c>
      <c r="J130" s="59" t="s">
        <v>110</v>
      </c>
      <c r="K130" s="60">
        <v>200</v>
      </c>
      <c r="L130" s="59" t="s">
        <v>111</v>
      </c>
      <c r="M130" s="60">
        <v>1029.82</v>
      </c>
      <c r="N130" s="60">
        <v>0</v>
      </c>
      <c r="O130" s="65">
        <v>-205964</v>
      </c>
      <c r="P130" s="65"/>
      <c r="Q130" s="66">
        <v>0</v>
      </c>
      <c r="R130" s="65">
        <v>0</v>
      </c>
      <c r="S130" s="59" t="s">
        <v>161</v>
      </c>
      <c r="T130" s="65"/>
      <c r="U130" s="58" t="s">
        <v>162</v>
      </c>
      <c r="V130" s="74"/>
    </row>
    <row r="131" spans="2:22" s="57" customFormat="1" ht="12.75" customHeight="1" x14ac:dyDescent="0.2">
      <c r="B131" s="58">
        <v>42551</v>
      </c>
      <c r="C131" s="63" t="s">
        <v>219</v>
      </c>
      <c r="D131" s="63"/>
      <c r="E131" s="63" t="s">
        <v>295</v>
      </c>
      <c r="F131" s="59" t="s">
        <v>106</v>
      </c>
      <c r="G131" s="73" t="s">
        <v>209</v>
      </c>
      <c r="H131" s="59" t="s">
        <v>210</v>
      </c>
      <c r="I131" s="59" t="s">
        <v>211</v>
      </c>
      <c r="J131" s="59" t="s">
        <v>110</v>
      </c>
      <c r="K131" s="60">
        <v>200</v>
      </c>
      <c r="L131" s="59" t="s">
        <v>111</v>
      </c>
      <c r="M131" s="60">
        <v>1064.4100000000001</v>
      </c>
      <c r="N131" s="60">
        <v>0</v>
      </c>
      <c r="O131" s="65">
        <v>-212882</v>
      </c>
      <c r="P131" s="65"/>
      <c r="Q131" s="66">
        <v>0</v>
      </c>
      <c r="R131" s="65">
        <v>0</v>
      </c>
      <c r="S131" s="59" t="s">
        <v>161</v>
      </c>
      <c r="T131" s="65"/>
      <c r="U131" s="58" t="s">
        <v>162</v>
      </c>
      <c r="V131" s="74"/>
    </row>
    <row r="132" spans="2:22" s="57" customFormat="1" ht="12.75" customHeight="1" x14ac:dyDescent="0.2">
      <c r="B132" s="58">
        <v>42551</v>
      </c>
      <c r="C132" s="63" t="s">
        <v>219</v>
      </c>
      <c r="D132" s="63"/>
      <c r="E132" s="63" t="s">
        <v>295</v>
      </c>
      <c r="F132" s="59" t="s">
        <v>106</v>
      </c>
      <c r="G132" s="73" t="s">
        <v>220</v>
      </c>
      <c r="H132" s="59" t="s">
        <v>221</v>
      </c>
      <c r="I132" s="59" t="s">
        <v>222</v>
      </c>
      <c r="J132" s="59" t="s">
        <v>110</v>
      </c>
      <c r="K132" s="60">
        <v>200</v>
      </c>
      <c r="L132" s="59" t="s">
        <v>111</v>
      </c>
      <c r="M132" s="60">
        <v>1036.28</v>
      </c>
      <c r="N132" s="60">
        <v>0</v>
      </c>
      <c r="O132" s="65">
        <v>-207256</v>
      </c>
      <c r="P132" s="65"/>
      <c r="Q132" s="66">
        <v>0</v>
      </c>
      <c r="R132" s="65">
        <v>0</v>
      </c>
      <c r="S132" s="59" t="s">
        <v>161</v>
      </c>
      <c r="T132" s="65"/>
      <c r="U132" s="58" t="s">
        <v>162</v>
      </c>
      <c r="V132" s="74"/>
    </row>
    <row r="133" spans="2:22" s="57" customFormat="1" ht="12.75" customHeight="1" x14ac:dyDescent="0.2">
      <c r="B133" s="58">
        <v>42551</v>
      </c>
      <c r="C133" s="63" t="s">
        <v>219</v>
      </c>
      <c r="D133" s="63"/>
      <c r="E133" s="63" t="s">
        <v>295</v>
      </c>
      <c r="F133" s="59" t="s">
        <v>106</v>
      </c>
      <c r="G133" s="73" t="s">
        <v>181</v>
      </c>
      <c r="H133" s="59" t="s">
        <v>223</v>
      </c>
      <c r="I133" s="59" t="s">
        <v>224</v>
      </c>
      <c r="J133" s="59" t="s">
        <v>110</v>
      </c>
      <c r="K133" s="60">
        <v>100</v>
      </c>
      <c r="L133" s="59" t="s">
        <v>111</v>
      </c>
      <c r="M133" s="60">
        <v>1071.98</v>
      </c>
      <c r="N133" s="60">
        <v>0</v>
      </c>
      <c r="O133" s="65">
        <v>-107198</v>
      </c>
      <c r="P133" s="65"/>
      <c r="Q133" s="66">
        <v>0</v>
      </c>
      <c r="R133" s="65">
        <v>0</v>
      </c>
      <c r="S133" s="59" t="s">
        <v>161</v>
      </c>
      <c r="T133" s="65"/>
      <c r="U133" s="58" t="s">
        <v>162</v>
      </c>
      <c r="V133" s="74"/>
    </row>
    <row r="134" spans="2:22" s="57" customFormat="1" ht="12.75" customHeight="1" x14ac:dyDescent="0.2">
      <c r="B134" s="58">
        <v>42551</v>
      </c>
      <c r="C134" s="63" t="s">
        <v>225</v>
      </c>
      <c r="D134" s="63"/>
      <c r="E134" s="63" t="s">
        <v>295</v>
      </c>
      <c r="F134" s="59" t="s">
        <v>106</v>
      </c>
      <c r="G134" s="73" t="s">
        <v>163</v>
      </c>
      <c r="H134" s="59" t="s">
        <v>164</v>
      </c>
      <c r="I134" s="59" t="s">
        <v>165</v>
      </c>
      <c r="J134" s="59" t="s">
        <v>110</v>
      </c>
      <c r="K134" s="60">
        <v>200</v>
      </c>
      <c r="L134" s="59" t="s">
        <v>111</v>
      </c>
      <c r="M134" s="60">
        <v>1066.81</v>
      </c>
      <c r="N134" s="60">
        <v>0</v>
      </c>
      <c r="O134" s="65">
        <v>-213362</v>
      </c>
      <c r="P134" s="65"/>
      <c r="Q134" s="66">
        <v>0</v>
      </c>
      <c r="R134" s="65">
        <v>0</v>
      </c>
      <c r="S134" s="59" t="s">
        <v>161</v>
      </c>
      <c r="T134" s="65"/>
      <c r="U134" s="58" t="s">
        <v>162</v>
      </c>
      <c r="V134" s="74"/>
    </row>
    <row r="135" spans="2:22" s="57" customFormat="1" ht="12.75" customHeight="1" x14ac:dyDescent="0.2">
      <c r="B135" s="58">
        <v>42551</v>
      </c>
      <c r="C135" s="63" t="s">
        <v>225</v>
      </c>
      <c r="D135" s="63"/>
      <c r="E135" s="63" t="s">
        <v>295</v>
      </c>
      <c r="F135" s="59" t="s">
        <v>106</v>
      </c>
      <c r="G135" s="73" t="s">
        <v>163</v>
      </c>
      <c r="H135" s="59" t="s">
        <v>164</v>
      </c>
      <c r="I135" s="59" t="s">
        <v>165</v>
      </c>
      <c r="J135" s="59" t="s">
        <v>110</v>
      </c>
      <c r="K135" s="60">
        <v>50</v>
      </c>
      <c r="L135" s="59" t="s">
        <v>111</v>
      </c>
      <c r="M135" s="60">
        <v>1066.81</v>
      </c>
      <c r="N135" s="60">
        <v>0</v>
      </c>
      <c r="O135" s="65">
        <v>-53340.5</v>
      </c>
      <c r="P135" s="65"/>
      <c r="Q135" s="66">
        <v>0</v>
      </c>
      <c r="R135" s="65">
        <v>0</v>
      </c>
      <c r="S135" s="59" t="s">
        <v>161</v>
      </c>
      <c r="T135" s="65"/>
      <c r="U135" s="58" t="s">
        <v>162</v>
      </c>
      <c r="V135" s="74"/>
    </row>
    <row r="136" spans="2:22" s="57" customFormat="1" ht="12.75" customHeight="1" x14ac:dyDescent="0.2">
      <c r="B136" s="58">
        <v>42551</v>
      </c>
      <c r="C136" s="63" t="s">
        <v>225</v>
      </c>
      <c r="D136" s="63"/>
      <c r="E136" s="63" t="s">
        <v>295</v>
      </c>
      <c r="F136" s="59" t="s">
        <v>106</v>
      </c>
      <c r="G136" s="73" t="s">
        <v>226</v>
      </c>
      <c r="H136" s="59" t="s">
        <v>227</v>
      </c>
      <c r="I136" s="59" t="s">
        <v>228</v>
      </c>
      <c r="J136" s="59" t="s">
        <v>110</v>
      </c>
      <c r="K136" s="60">
        <v>150</v>
      </c>
      <c r="L136" s="59" t="s">
        <v>229</v>
      </c>
      <c r="M136" s="60">
        <v>1213.2</v>
      </c>
      <c r="N136" s="60">
        <v>0</v>
      </c>
      <c r="O136" s="65">
        <v>-181980</v>
      </c>
      <c r="P136" s="65"/>
      <c r="Q136" s="66">
        <v>0</v>
      </c>
      <c r="R136" s="65">
        <v>0</v>
      </c>
      <c r="S136" s="59" t="s">
        <v>161</v>
      </c>
      <c r="T136" s="65"/>
      <c r="U136" s="58" t="s">
        <v>162</v>
      </c>
      <c r="V136" s="74"/>
    </row>
    <row r="137" spans="2:22" x14ac:dyDescent="0.2">
      <c r="B137" s="25"/>
      <c r="C137" s="26"/>
      <c r="D137" s="26"/>
      <c r="E137" s="27"/>
      <c r="F137" s="28"/>
      <c r="G137" s="27"/>
      <c r="H137" s="24"/>
      <c r="I137" s="27"/>
      <c r="J137" s="29"/>
      <c r="K137" s="24"/>
      <c r="L137" s="24"/>
      <c r="M137" s="24"/>
      <c r="N137" s="27"/>
      <c r="O137" s="30"/>
      <c r="P137" s="30"/>
      <c r="Q137" s="25"/>
    </row>
    <row r="138" spans="2:22" x14ac:dyDescent="0.2">
      <c r="B138" s="19" t="s">
        <v>40</v>
      </c>
    </row>
    <row r="139" spans="2:22" ht="22.5" x14ac:dyDescent="0.2">
      <c r="B139" s="20" t="s">
        <v>7</v>
      </c>
      <c r="C139" s="20" t="s">
        <v>27</v>
      </c>
      <c r="D139" s="20" t="s">
        <v>18</v>
      </c>
      <c r="E139" s="20" t="s">
        <v>8</v>
      </c>
      <c r="F139" s="20" t="s">
        <v>0</v>
      </c>
      <c r="G139" s="20" t="s">
        <v>49</v>
      </c>
      <c r="H139" s="20" t="s">
        <v>2</v>
      </c>
      <c r="I139" s="20" t="s">
        <v>1</v>
      </c>
      <c r="J139" s="20" t="s">
        <v>9</v>
      </c>
      <c r="K139" s="20" t="s">
        <v>16</v>
      </c>
      <c r="L139" s="20" t="s">
        <v>15</v>
      </c>
      <c r="M139" s="20" t="s">
        <v>54</v>
      </c>
      <c r="N139" s="20" t="s">
        <v>36</v>
      </c>
      <c r="O139" s="20" t="s">
        <v>17</v>
      </c>
      <c r="P139" s="20" t="s">
        <v>21</v>
      </c>
      <c r="Q139" s="20" t="s">
        <v>22</v>
      </c>
      <c r="R139" s="23" t="s">
        <v>63</v>
      </c>
      <c r="S139" s="23" t="s">
        <v>25</v>
      </c>
      <c r="T139" s="23" t="s">
        <v>41</v>
      </c>
      <c r="U139" s="23" t="s">
        <v>74</v>
      </c>
    </row>
    <row r="140" spans="2:22" s="57" customFormat="1" ht="22.5" customHeight="1" x14ac:dyDescent="0.2">
      <c r="B140" s="58">
        <v>42509</v>
      </c>
      <c r="C140" s="63" t="s">
        <v>253</v>
      </c>
      <c r="D140" s="63" t="s">
        <v>295</v>
      </c>
      <c r="E140" s="59" t="s">
        <v>106</v>
      </c>
      <c r="F140" s="73" t="s">
        <v>107</v>
      </c>
      <c r="G140" s="59" t="s">
        <v>108</v>
      </c>
      <c r="H140" s="59" t="s">
        <v>109</v>
      </c>
      <c r="I140" s="59" t="s">
        <v>110</v>
      </c>
      <c r="J140" s="60">
        <v>5500</v>
      </c>
      <c r="K140" s="59" t="s">
        <v>111</v>
      </c>
      <c r="L140" s="60">
        <v>89.14419090909</v>
      </c>
      <c r="M140" s="60">
        <v>-1033.1300000000001</v>
      </c>
      <c r="N140" s="65">
        <v>-491326.18</v>
      </c>
      <c r="O140" s="59" t="s">
        <v>111</v>
      </c>
      <c r="P140" s="75">
        <v>42600</v>
      </c>
      <c r="Q140" s="75">
        <v>42600</v>
      </c>
      <c r="R140" s="65"/>
      <c r="S140" s="58" t="s">
        <v>117</v>
      </c>
      <c r="T140" s="63">
        <v>2</v>
      </c>
      <c r="U140" s="74"/>
    </row>
    <row r="141" spans="2:22" s="57" customFormat="1" ht="12.75" customHeight="1" x14ac:dyDescent="0.2">
      <c r="B141" s="58">
        <v>42528</v>
      </c>
      <c r="C141" s="63" t="s">
        <v>219</v>
      </c>
      <c r="D141" s="63" t="s">
        <v>295</v>
      </c>
      <c r="E141" s="59" t="s">
        <v>106</v>
      </c>
      <c r="F141" s="73" t="s">
        <v>181</v>
      </c>
      <c r="G141" s="59" t="s">
        <v>254</v>
      </c>
      <c r="H141" s="59" t="s">
        <v>255</v>
      </c>
      <c r="I141" s="59" t="s">
        <v>110</v>
      </c>
      <c r="J141" s="60">
        <v>565</v>
      </c>
      <c r="K141" s="59" t="s">
        <v>111</v>
      </c>
      <c r="L141" s="60">
        <v>806.78428318579995</v>
      </c>
      <c r="M141" s="60">
        <v>-5122.67</v>
      </c>
      <c r="N141" s="65">
        <v>-460955.79</v>
      </c>
      <c r="O141" s="59" t="s">
        <v>111</v>
      </c>
      <c r="P141" s="75">
        <v>42893</v>
      </c>
      <c r="Q141" s="75">
        <v>42893</v>
      </c>
      <c r="R141" s="65"/>
      <c r="S141" s="58" t="s">
        <v>117</v>
      </c>
      <c r="T141" s="63">
        <v>2</v>
      </c>
      <c r="U141" s="74"/>
    </row>
    <row r="142" spans="2:22" s="57" customFormat="1" ht="12.75" customHeight="1" x14ac:dyDescent="0.2">
      <c r="B142" s="58">
        <v>42607</v>
      </c>
      <c r="C142" s="63" t="s">
        <v>256</v>
      </c>
      <c r="D142" s="63" t="s">
        <v>295</v>
      </c>
      <c r="E142" s="59" t="s">
        <v>188</v>
      </c>
      <c r="F142" s="73" t="s">
        <v>181</v>
      </c>
      <c r="G142" s="59" t="s">
        <v>257</v>
      </c>
      <c r="H142" s="59" t="s">
        <v>258</v>
      </c>
      <c r="I142" s="59" t="s">
        <v>110</v>
      </c>
      <c r="J142" s="60">
        <v>-10</v>
      </c>
      <c r="K142" s="59" t="s">
        <v>111</v>
      </c>
      <c r="L142" s="60">
        <v>50</v>
      </c>
      <c r="M142" s="60">
        <v>0</v>
      </c>
      <c r="N142" s="65">
        <v>500</v>
      </c>
      <c r="O142" s="59" t="s">
        <v>111</v>
      </c>
      <c r="P142" s="75">
        <v>42607</v>
      </c>
      <c r="Q142" s="75">
        <v>42607</v>
      </c>
      <c r="R142" s="65"/>
      <c r="S142" s="58" t="s">
        <v>117</v>
      </c>
      <c r="T142" s="63">
        <v>1</v>
      </c>
      <c r="U142" s="74"/>
    </row>
    <row r="143" spans="2:22" s="57" customFormat="1" ht="12.75" customHeight="1" x14ac:dyDescent="0.2">
      <c r="B143" s="58">
        <v>42607</v>
      </c>
      <c r="C143" s="63" t="s">
        <v>259</v>
      </c>
      <c r="D143" s="63" t="s">
        <v>295</v>
      </c>
      <c r="E143" s="59" t="s">
        <v>188</v>
      </c>
      <c r="F143" s="73" t="s">
        <v>181</v>
      </c>
      <c r="G143" s="59" t="s">
        <v>257</v>
      </c>
      <c r="H143" s="59" t="s">
        <v>258</v>
      </c>
      <c r="I143" s="59" t="s">
        <v>110</v>
      </c>
      <c r="J143" s="60">
        <v>-10</v>
      </c>
      <c r="K143" s="59" t="s">
        <v>111</v>
      </c>
      <c r="L143" s="60">
        <v>50</v>
      </c>
      <c r="M143" s="60">
        <v>0</v>
      </c>
      <c r="N143" s="65">
        <v>500</v>
      </c>
      <c r="O143" s="59" t="s">
        <v>111</v>
      </c>
      <c r="P143" s="75">
        <v>42607</v>
      </c>
      <c r="Q143" s="75">
        <v>42607</v>
      </c>
      <c r="R143" s="65"/>
      <c r="S143" s="58" t="s">
        <v>117</v>
      </c>
      <c r="T143" s="63">
        <v>1</v>
      </c>
      <c r="U143" s="74"/>
    </row>
    <row r="144" spans="2:22" s="57" customFormat="1" ht="12.75" customHeight="1" x14ac:dyDescent="0.2">
      <c r="B144" s="58">
        <v>42607</v>
      </c>
      <c r="C144" s="63" t="s">
        <v>260</v>
      </c>
      <c r="D144" s="63" t="s">
        <v>295</v>
      </c>
      <c r="E144" s="59" t="s">
        <v>106</v>
      </c>
      <c r="F144" s="73" t="s">
        <v>181</v>
      </c>
      <c r="G144" s="59" t="s">
        <v>257</v>
      </c>
      <c r="H144" s="59" t="s">
        <v>258</v>
      </c>
      <c r="I144" s="59" t="s">
        <v>110</v>
      </c>
      <c r="J144" s="60">
        <v>10</v>
      </c>
      <c r="K144" s="59" t="s">
        <v>111</v>
      </c>
      <c r="L144" s="60">
        <v>11</v>
      </c>
      <c r="M144" s="60">
        <v>0</v>
      </c>
      <c r="N144" s="65">
        <v>-110</v>
      </c>
      <c r="O144" s="59" t="s">
        <v>111</v>
      </c>
      <c r="P144" s="75">
        <v>42612</v>
      </c>
      <c r="Q144" s="75">
        <v>42612</v>
      </c>
      <c r="R144" s="65"/>
      <c r="S144" s="58" t="s">
        <v>117</v>
      </c>
      <c r="T144" s="63">
        <v>2</v>
      </c>
      <c r="U144" s="74"/>
    </row>
    <row r="145" spans="2:21" x14ac:dyDescent="0.2">
      <c r="B145" s="25"/>
      <c r="C145" s="26"/>
      <c r="D145" s="26"/>
      <c r="E145" s="27"/>
      <c r="F145" s="28"/>
      <c r="G145" s="27"/>
      <c r="H145" s="24"/>
      <c r="I145" s="27"/>
      <c r="J145" s="29"/>
      <c r="K145" s="24"/>
      <c r="L145" s="24"/>
      <c r="M145" s="24"/>
      <c r="N145" s="27"/>
      <c r="O145" s="30"/>
      <c r="P145" s="30"/>
      <c r="Q145" s="25"/>
    </row>
    <row r="146" spans="2:21" x14ac:dyDescent="0.2">
      <c r="B146" s="19" t="s">
        <v>42</v>
      </c>
    </row>
    <row r="147" spans="2:21" ht="22.5" x14ac:dyDescent="0.2">
      <c r="B147" s="20" t="s">
        <v>7</v>
      </c>
      <c r="C147" s="20" t="s">
        <v>27</v>
      </c>
      <c r="D147" s="20" t="s">
        <v>18</v>
      </c>
      <c r="E147" s="20" t="s">
        <v>8</v>
      </c>
      <c r="F147" s="20" t="s">
        <v>0</v>
      </c>
      <c r="G147" s="20" t="s">
        <v>49</v>
      </c>
      <c r="H147" s="20" t="s">
        <v>2</v>
      </c>
      <c r="I147" s="20" t="s">
        <v>1</v>
      </c>
      <c r="J147" s="20" t="s">
        <v>9</v>
      </c>
      <c r="K147" s="20" t="s">
        <v>16</v>
      </c>
      <c r="L147" s="20" t="s">
        <v>15</v>
      </c>
      <c r="M147" s="20" t="s">
        <v>54</v>
      </c>
      <c r="N147" s="20" t="s">
        <v>36</v>
      </c>
      <c r="O147" s="20" t="s">
        <v>13</v>
      </c>
      <c r="P147" s="20" t="s">
        <v>37</v>
      </c>
      <c r="Q147" s="23" t="s">
        <v>38</v>
      </c>
      <c r="R147" s="23" t="s">
        <v>63</v>
      </c>
      <c r="S147" s="23" t="s">
        <v>25</v>
      </c>
      <c r="T147" s="23" t="s">
        <v>41</v>
      </c>
      <c r="U147" s="23" t="s">
        <v>74</v>
      </c>
    </row>
    <row r="148" spans="2:21" s="57" customFormat="1" ht="12.75" customHeight="1" x14ac:dyDescent="0.2">
      <c r="B148" s="58">
        <v>42454</v>
      </c>
      <c r="C148" s="63" t="s">
        <v>261</v>
      </c>
      <c r="D148" s="63" t="s">
        <v>295</v>
      </c>
      <c r="E148" s="59" t="s">
        <v>106</v>
      </c>
      <c r="F148" s="73" t="s">
        <v>209</v>
      </c>
      <c r="G148" s="59" t="s">
        <v>210</v>
      </c>
      <c r="H148" s="59" t="s">
        <v>211</v>
      </c>
      <c r="I148" s="59" t="s">
        <v>110</v>
      </c>
      <c r="J148" s="60">
        <v>1100</v>
      </c>
      <c r="K148" s="59" t="s">
        <v>111</v>
      </c>
      <c r="L148" s="60">
        <v>683.87620000000004</v>
      </c>
      <c r="M148" s="60">
        <v>-32801.39</v>
      </c>
      <c r="N148" s="65">
        <v>-785065.21</v>
      </c>
      <c r="O148" s="66">
        <v>1</v>
      </c>
      <c r="P148" s="65">
        <v>-785065.21</v>
      </c>
      <c r="Q148" s="59" t="s">
        <v>111</v>
      </c>
      <c r="R148" s="65"/>
      <c r="S148" s="58" t="s">
        <v>117</v>
      </c>
      <c r="T148" s="63">
        <v>2</v>
      </c>
      <c r="U148" s="74"/>
    </row>
    <row r="149" spans="2:21" ht="12.75" customHeight="1" x14ac:dyDescent="0.2">
      <c r="B149" s="25"/>
      <c r="C149" s="26"/>
      <c r="D149" s="26"/>
      <c r="E149" s="27"/>
      <c r="F149" s="28"/>
      <c r="G149" s="27"/>
      <c r="H149" s="24"/>
      <c r="I149" s="27"/>
      <c r="J149" s="29"/>
      <c r="K149" s="24"/>
      <c r="L149" s="24"/>
      <c r="M149" s="24"/>
      <c r="N149" s="27"/>
      <c r="O149" s="30"/>
      <c r="P149" s="30"/>
      <c r="Q149" s="25"/>
    </row>
    <row r="150" spans="2:21" ht="12.75" customHeight="1" x14ac:dyDescent="0.2">
      <c r="B150" s="44" t="s">
        <v>81</v>
      </c>
      <c r="C150" s="26"/>
      <c r="D150" s="45"/>
      <c r="E150" s="27"/>
      <c r="F150" s="28"/>
      <c r="G150" s="27"/>
      <c r="H150" s="24"/>
      <c r="I150" s="27"/>
      <c r="J150" s="29"/>
      <c r="K150" s="24"/>
      <c r="L150" s="24"/>
      <c r="M150" s="24"/>
      <c r="N150" s="27"/>
      <c r="O150" s="30"/>
      <c r="P150" s="30"/>
      <c r="Q150" s="25"/>
    </row>
    <row r="151" spans="2:21" ht="12.75" customHeight="1" x14ac:dyDescent="0.2">
      <c r="B151" s="20" t="s">
        <v>7</v>
      </c>
      <c r="C151" s="20" t="s">
        <v>27</v>
      </c>
      <c r="D151" s="20" t="s">
        <v>79</v>
      </c>
      <c r="E151" s="20" t="s">
        <v>48</v>
      </c>
      <c r="F151" s="20" t="s">
        <v>8</v>
      </c>
      <c r="G151" s="20" t="s">
        <v>51</v>
      </c>
      <c r="H151" s="20" t="s">
        <v>52</v>
      </c>
      <c r="I151" s="20" t="s">
        <v>80</v>
      </c>
      <c r="J151" s="20" t="s">
        <v>53</v>
      </c>
      <c r="K151" s="20" t="s">
        <v>84</v>
      </c>
      <c r="L151" s="20" t="s">
        <v>85</v>
      </c>
      <c r="M151" s="20" t="s">
        <v>56</v>
      </c>
      <c r="N151" s="20" t="s">
        <v>63</v>
      </c>
      <c r="O151" s="20" t="s">
        <v>70</v>
      </c>
      <c r="P151" s="20" t="s">
        <v>86</v>
      </c>
      <c r="Q151" s="27"/>
      <c r="R151" s="30"/>
      <c r="S151" s="30"/>
      <c r="T151" s="25"/>
    </row>
    <row r="152" spans="2:21" ht="12.75" customHeight="1" x14ac:dyDescent="0.2">
      <c r="B152" s="38">
        <v>42626</v>
      </c>
      <c r="C152" s="39" t="s">
        <v>272</v>
      </c>
      <c r="D152" s="39" t="s">
        <v>295</v>
      </c>
      <c r="E152" s="39"/>
      <c r="F152" s="40" t="s">
        <v>273</v>
      </c>
      <c r="G152" s="40" t="s">
        <v>274</v>
      </c>
      <c r="H152" s="41">
        <v>75</v>
      </c>
      <c r="I152" s="43">
        <v>-66.67</v>
      </c>
      <c r="J152" s="40" t="s">
        <v>156</v>
      </c>
      <c r="K152" s="43">
        <v>5000</v>
      </c>
      <c r="L152" s="40" t="s">
        <v>161</v>
      </c>
      <c r="M152" s="42">
        <v>42644</v>
      </c>
      <c r="N152" s="43"/>
      <c r="O152" s="39"/>
      <c r="P152" s="39"/>
      <c r="Q152" s="27"/>
      <c r="R152" s="30"/>
      <c r="S152" s="30"/>
      <c r="T152" s="25"/>
    </row>
    <row r="153" spans="2:21" ht="12.75" customHeight="1" x14ac:dyDescent="0.2">
      <c r="B153" s="25"/>
      <c r="C153" s="26"/>
      <c r="D153" s="26"/>
      <c r="E153" s="27"/>
      <c r="F153" s="28"/>
      <c r="G153" s="27"/>
      <c r="H153" s="24"/>
      <c r="I153" s="27"/>
      <c r="J153" s="29"/>
      <c r="K153" s="24"/>
      <c r="L153" s="24"/>
      <c r="M153" s="24"/>
      <c r="N153" s="27"/>
      <c r="O153" s="30"/>
      <c r="P153" s="30"/>
      <c r="Q153" s="25"/>
    </row>
    <row r="154" spans="2:21" ht="12.75" customHeight="1" x14ac:dyDescent="0.2">
      <c r="B154" s="44" t="s">
        <v>82</v>
      </c>
      <c r="C154" s="26"/>
      <c r="D154" s="26"/>
      <c r="E154" s="27"/>
      <c r="F154" s="28"/>
      <c r="G154" s="27"/>
      <c r="H154" s="24"/>
      <c r="I154" s="27"/>
      <c r="J154" s="29"/>
      <c r="K154" s="24"/>
      <c r="L154" s="24"/>
      <c r="M154" s="24"/>
      <c r="N154" s="27"/>
      <c r="O154" s="30"/>
      <c r="P154" s="30"/>
      <c r="Q154" s="25"/>
    </row>
    <row r="155" spans="2:21" ht="12.75" customHeight="1" x14ac:dyDescent="0.2">
      <c r="B155" s="20" t="s">
        <v>7</v>
      </c>
      <c r="C155" s="20" t="s">
        <v>27</v>
      </c>
      <c r="D155" s="20" t="s">
        <v>79</v>
      </c>
      <c r="E155" s="20" t="s">
        <v>48</v>
      </c>
      <c r="F155" s="20" t="s">
        <v>8</v>
      </c>
      <c r="G155" s="20" t="s">
        <v>51</v>
      </c>
      <c r="H155" s="20" t="s">
        <v>52</v>
      </c>
      <c r="I155" s="20" t="s">
        <v>80</v>
      </c>
      <c r="J155" s="20" t="s">
        <v>53</v>
      </c>
      <c r="K155" s="20" t="s">
        <v>84</v>
      </c>
      <c r="L155" s="20" t="s">
        <v>85</v>
      </c>
      <c r="M155" s="20" t="s">
        <v>57</v>
      </c>
      <c r="N155" s="20" t="s">
        <v>63</v>
      </c>
      <c r="O155" s="20" t="s">
        <v>70</v>
      </c>
      <c r="P155" s="20" t="s">
        <v>86</v>
      </c>
      <c r="Q155" s="27"/>
      <c r="R155" s="30"/>
      <c r="S155" s="30"/>
      <c r="T155" s="25"/>
    </row>
    <row r="156" spans="2:21" ht="12.75" customHeight="1" x14ac:dyDescent="0.2">
      <c r="B156" s="38">
        <v>42626</v>
      </c>
      <c r="C156" s="39" t="s">
        <v>275</v>
      </c>
      <c r="D156" s="39" t="s">
        <v>295</v>
      </c>
      <c r="E156" s="39"/>
      <c r="F156" s="40" t="s">
        <v>273</v>
      </c>
      <c r="G156" s="40" t="s">
        <v>276</v>
      </c>
      <c r="H156" s="41">
        <v>65</v>
      </c>
      <c r="I156" s="43">
        <v>-50</v>
      </c>
      <c r="J156" s="40" t="s">
        <v>111</v>
      </c>
      <c r="K156" s="43">
        <v>1000</v>
      </c>
      <c r="L156" s="40" t="s">
        <v>161</v>
      </c>
      <c r="M156" s="42">
        <v>42626</v>
      </c>
      <c r="N156" s="43"/>
      <c r="O156" s="39"/>
      <c r="P156" s="39"/>
      <c r="Q156" s="27"/>
      <c r="R156" s="30"/>
      <c r="S156" s="30"/>
      <c r="T156" s="25"/>
    </row>
    <row r="157" spans="2:21" ht="12.75" customHeight="1" x14ac:dyDescent="0.2">
      <c r="B157" s="25"/>
      <c r="C157" s="26"/>
      <c r="D157" s="26"/>
      <c r="E157" s="27"/>
      <c r="F157" s="28"/>
      <c r="G157" s="27"/>
      <c r="H157" s="24"/>
      <c r="I157" s="27"/>
      <c r="J157" s="29"/>
      <c r="K157" s="24"/>
      <c r="L157" s="24"/>
      <c r="M157" s="24"/>
      <c r="N157" s="27"/>
      <c r="O157" s="30"/>
      <c r="P157" s="30"/>
      <c r="Q157" s="25"/>
    </row>
    <row r="158" spans="2:21" ht="12.75" customHeight="1" x14ac:dyDescent="0.2">
      <c r="B158" s="44" t="s">
        <v>83</v>
      </c>
      <c r="C158" s="26"/>
      <c r="D158" s="26"/>
      <c r="E158" s="27"/>
      <c r="F158" s="28"/>
      <c r="G158" s="27"/>
      <c r="H158" s="24"/>
      <c r="I158" s="27"/>
      <c r="J158" s="29"/>
      <c r="K158" s="24"/>
      <c r="L158" s="24"/>
      <c r="M158" s="24"/>
      <c r="N158" s="27"/>
      <c r="O158" s="30"/>
      <c r="P158" s="30"/>
      <c r="Q158" s="25"/>
    </row>
    <row r="159" spans="2:21" ht="12.75" customHeight="1" x14ac:dyDescent="0.2">
      <c r="B159" s="20" t="s">
        <v>7</v>
      </c>
      <c r="C159" s="20" t="s">
        <v>27</v>
      </c>
      <c r="D159" s="20" t="s">
        <v>79</v>
      </c>
      <c r="E159" s="20" t="s">
        <v>48</v>
      </c>
      <c r="F159" s="20" t="s">
        <v>8</v>
      </c>
      <c r="G159" s="20" t="s">
        <v>51</v>
      </c>
      <c r="H159" s="20" t="s">
        <v>52</v>
      </c>
      <c r="I159" s="20" t="s">
        <v>80</v>
      </c>
      <c r="J159" s="20" t="s">
        <v>53</v>
      </c>
      <c r="K159" s="20" t="s">
        <v>84</v>
      </c>
      <c r="L159" s="20" t="s">
        <v>85</v>
      </c>
      <c r="M159" s="20" t="s">
        <v>57</v>
      </c>
      <c r="N159" s="20" t="s">
        <v>63</v>
      </c>
      <c r="O159" s="20" t="s">
        <v>70</v>
      </c>
      <c r="P159" s="20" t="s">
        <v>86</v>
      </c>
      <c r="Q159" s="27"/>
      <c r="R159" s="30"/>
      <c r="S159" s="30"/>
      <c r="T159" s="25"/>
    </row>
    <row r="160" spans="2:21" ht="12.75" customHeight="1" x14ac:dyDescent="0.2">
      <c r="B160" s="38">
        <v>42551</v>
      </c>
      <c r="C160" s="39" t="s">
        <v>272</v>
      </c>
      <c r="D160" s="39" t="s">
        <v>295</v>
      </c>
      <c r="E160" s="39"/>
      <c r="F160" s="40" t="s">
        <v>273</v>
      </c>
      <c r="G160" s="40" t="s">
        <v>276</v>
      </c>
      <c r="H160" s="41">
        <v>75</v>
      </c>
      <c r="I160" s="43">
        <v>-66.66</v>
      </c>
      <c r="J160" s="40" t="s">
        <v>111</v>
      </c>
      <c r="K160" s="43">
        <v>4999</v>
      </c>
      <c r="L160" s="40" t="s">
        <v>161</v>
      </c>
      <c r="M160" s="42">
        <v>42625</v>
      </c>
      <c r="N160" s="43"/>
      <c r="O160" s="39"/>
      <c r="P160" s="39"/>
      <c r="Q160" s="27"/>
      <c r="R160" s="30"/>
      <c r="S160" s="30"/>
      <c r="T160" s="25"/>
    </row>
    <row r="161" spans="2:17" ht="12.75" customHeight="1" x14ac:dyDescent="0.2">
      <c r="B161" s="25"/>
      <c r="C161" s="26"/>
      <c r="D161" s="26"/>
      <c r="E161" s="27"/>
      <c r="F161" s="28"/>
      <c r="G161" s="27"/>
      <c r="H161" s="24"/>
      <c r="I161" s="27"/>
      <c r="J161" s="29"/>
      <c r="K161" s="24"/>
      <c r="L161" s="24"/>
      <c r="M161" s="24"/>
      <c r="N161" s="27"/>
      <c r="O161" s="30"/>
      <c r="P161" s="30"/>
      <c r="Q161" s="25"/>
    </row>
    <row r="162" spans="2:17" ht="12.75" customHeight="1" x14ac:dyDescent="0.2">
      <c r="B162" s="19" t="s">
        <v>12</v>
      </c>
    </row>
    <row r="163" spans="2:17" ht="12.75" customHeight="1" x14ac:dyDescent="0.2">
      <c r="B163" s="3" t="s">
        <v>3</v>
      </c>
      <c r="C163" s="124" t="s">
        <v>0</v>
      </c>
      <c r="D163" s="125"/>
      <c r="E163" s="126"/>
      <c r="F163" s="3" t="s">
        <v>2</v>
      </c>
      <c r="G163" s="3" t="s">
        <v>1</v>
      </c>
      <c r="H163" s="3" t="s">
        <v>30</v>
      </c>
      <c r="I163" s="3" t="s">
        <v>49</v>
      </c>
      <c r="J163" s="3" t="s">
        <v>9</v>
      </c>
      <c r="K163" s="3" t="s">
        <v>5</v>
      </c>
      <c r="L163" s="120" t="s">
        <v>19</v>
      </c>
      <c r="M163" s="121"/>
      <c r="N163" s="121"/>
      <c r="O163" s="122"/>
    </row>
    <row r="164" spans="2:17" s="57" customFormat="1" ht="12.75" customHeight="1" x14ac:dyDescent="0.2">
      <c r="B164" s="58">
        <v>42581</v>
      </c>
      <c r="C164" s="110" t="s">
        <v>173</v>
      </c>
      <c r="D164" s="111"/>
      <c r="E164" s="112"/>
      <c r="F164" s="59" t="s">
        <v>175</v>
      </c>
      <c r="G164" s="59" t="s">
        <v>110</v>
      </c>
      <c r="H164" s="59" t="s">
        <v>246</v>
      </c>
      <c r="I164" s="59" t="s">
        <v>174</v>
      </c>
      <c r="J164" s="60">
        <v>200</v>
      </c>
      <c r="K164" s="59" t="s">
        <v>106</v>
      </c>
      <c r="L164" s="113" t="s">
        <v>295</v>
      </c>
      <c r="M164" s="111"/>
      <c r="N164" s="111"/>
      <c r="O164" s="112"/>
    </row>
    <row r="165" spans="2:17" s="57" customFormat="1" ht="12.75" customHeight="1" x14ac:dyDescent="0.2">
      <c r="B165" s="58">
        <v>42607</v>
      </c>
      <c r="C165" s="110" t="s">
        <v>196</v>
      </c>
      <c r="D165" s="111"/>
      <c r="E165" s="112"/>
      <c r="F165" s="59" t="s">
        <v>198</v>
      </c>
      <c r="G165" s="59" t="s">
        <v>110</v>
      </c>
      <c r="H165" s="59" t="s">
        <v>246</v>
      </c>
      <c r="I165" s="59" t="s">
        <v>197</v>
      </c>
      <c r="J165" s="60">
        <v>200</v>
      </c>
      <c r="K165" s="59" t="s">
        <v>106</v>
      </c>
      <c r="L165" s="113" t="s">
        <v>295</v>
      </c>
      <c r="M165" s="111"/>
      <c r="N165" s="111"/>
      <c r="O165" s="112"/>
    </row>
    <row r="166" spans="2:17" s="57" customFormat="1" ht="12.75" customHeight="1" x14ac:dyDescent="0.2">
      <c r="B166" s="58">
        <v>42607</v>
      </c>
      <c r="C166" s="110" t="s">
        <v>196</v>
      </c>
      <c r="D166" s="111"/>
      <c r="E166" s="112"/>
      <c r="F166" s="59" t="s">
        <v>198</v>
      </c>
      <c r="G166" s="59" t="s">
        <v>110</v>
      </c>
      <c r="H166" s="59" t="s">
        <v>246</v>
      </c>
      <c r="I166" s="59" t="s">
        <v>197</v>
      </c>
      <c r="J166" s="60">
        <v>200</v>
      </c>
      <c r="K166" s="59" t="s">
        <v>106</v>
      </c>
      <c r="L166" s="113" t="s">
        <v>295</v>
      </c>
      <c r="M166" s="111"/>
      <c r="N166" s="111"/>
      <c r="O166" s="112"/>
    </row>
    <row r="167" spans="2:17" s="57" customFormat="1" ht="12.75" customHeight="1" x14ac:dyDescent="0.2">
      <c r="B167" s="58">
        <v>42607</v>
      </c>
      <c r="C167" s="110" t="s">
        <v>196</v>
      </c>
      <c r="D167" s="111"/>
      <c r="E167" s="112"/>
      <c r="F167" s="59" t="s">
        <v>198</v>
      </c>
      <c r="G167" s="59" t="s">
        <v>110</v>
      </c>
      <c r="H167" s="59" t="s">
        <v>246</v>
      </c>
      <c r="I167" s="59" t="s">
        <v>197</v>
      </c>
      <c r="J167" s="60">
        <v>200</v>
      </c>
      <c r="K167" s="59" t="s">
        <v>106</v>
      </c>
      <c r="L167" s="113" t="s">
        <v>295</v>
      </c>
      <c r="M167" s="111"/>
      <c r="N167" s="111"/>
      <c r="O167" s="112"/>
    </row>
    <row r="168" spans="2:17" s="57" customFormat="1" ht="12.75" customHeight="1" x14ac:dyDescent="0.2">
      <c r="B168" s="58">
        <v>42608</v>
      </c>
      <c r="C168" s="110" t="s">
        <v>200</v>
      </c>
      <c r="D168" s="111"/>
      <c r="E168" s="112"/>
      <c r="F168" s="59" t="s">
        <v>202</v>
      </c>
      <c r="G168" s="59" t="s">
        <v>110</v>
      </c>
      <c r="H168" s="59" t="s">
        <v>247</v>
      </c>
      <c r="I168" s="59" t="s">
        <v>201</v>
      </c>
      <c r="J168" s="60">
        <v>100</v>
      </c>
      <c r="K168" s="59" t="s">
        <v>106</v>
      </c>
      <c r="L168" s="113" t="s">
        <v>295</v>
      </c>
      <c r="M168" s="111"/>
      <c r="N168" s="111"/>
      <c r="O168" s="112"/>
    </row>
    <row r="169" spans="2:17" s="57" customFormat="1" ht="12.75" customHeight="1" x14ac:dyDescent="0.2">
      <c r="B169" s="58">
        <v>42608</v>
      </c>
      <c r="C169" s="110" t="s">
        <v>200</v>
      </c>
      <c r="D169" s="111"/>
      <c r="E169" s="112"/>
      <c r="F169" s="59" t="s">
        <v>202</v>
      </c>
      <c r="G169" s="59" t="s">
        <v>110</v>
      </c>
      <c r="H169" s="59" t="s">
        <v>247</v>
      </c>
      <c r="I169" s="59" t="s">
        <v>201</v>
      </c>
      <c r="J169" s="60">
        <v>100</v>
      </c>
      <c r="K169" s="59" t="s">
        <v>106</v>
      </c>
      <c r="L169" s="113" t="s">
        <v>295</v>
      </c>
      <c r="M169" s="111"/>
      <c r="N169" s="111"/>
      <c r="O169" s="112"/>
    </row>
    <row r="170" spans="2:17" s="57" customFormat="1" ht="12.75" customHeight="1" x14ac:dyDescent="0.2">
      <c r="B170" s="58">
        <v>42608</v>
      </c>
      <c r="C170" s="110" t="s">
        <v>181</v>
      </c>
      <c r="D170" s="111"/>
      <c r="E170" s="112"/>
      <c r="F170" s="59" t="s">
        <v>183</v>
      </c>
      <c r="G170" s="59" t="s">
        <v>110</v>
      </c>
      <c r="H170" s="59" t="s">
        <v>248</v>
      </c>
      <c r="I170" s="59" t="s">
        <v>182</v>
      </c>
      <c r="J170" s="60">
        <v>100</v>
      </c>
      <c r="K170" s="59" t="s">
        <v>106</v>
      </c>
      <c r="L170" s="113" t="s">
        <v>295</v>
      </c>
      <c r="M170" s="111"/>
      <c r="N170" s="111"/>
      <c r="O170" s="112"/>
    </row>
    <row r="171" spans="2:17" s="57" customFormat="1" ht="12.75" customHeight="1" x14ac:dyDescent="0.2">
      <c r="B171" s="58">
        <v>42608</v>
      </c>
      <c r="C171" s="110" t="s">
        <v>148</v>
      </c>
      <c r="D171" s="111"/>
      <c r="E171" s="112"/>
      <c r="F171" s="59" t="s">
        <v>186</v>
      </c>
      <c r="G171" s="59" t="s">
        <v>110</v>
      </c>
      <c r="H171" s="59" t="s">
        <v>249</v>
      </c>
      <c r="I171" s="59" t="s">
        <v>185</v>
      </c>
      <c r="J171" s="60">
        <v>100</v>
      </c>
      <c r="K171" s="59" t="s">
        <v>106</v>
      </c>
      <c r="L171" s="113" t="s">
        <v>295</v>
      </c>
      <c r="M171" s="111"/>
      <c r="N171" s="111"/>
      <c r="O171" s="112"/>
    </row>
    <row r="172" spans="2:17" s="57" customFormat="1" ht="12.75" customHeight="1" x14ac:dyDescent="0.2">
      <c r="B172" s="58">
        <v>42608</v>
      </c>
      <c r="C172" s="110" t="s">
        <v>148</v>
      </c>
      <c r="D172" s="111"/>
      <c r="E172" s="112"/>
      <c r="F172" s="59" t="s">
        <v>186</v>
      </c>
      <c r="G172" s="59" t="s">
        <v>110</v>
      </c>
      <c r="H172" s="59" t="s">
        <v>249</v>
      </c>
      <c r="I172" s="59" t="s">
        <v>185</v>
      </c>
      <c r="J172" s="60">
        <v>100</v>
      </c>
      <c r="K172" s="59" t="s">
        <v>106</v>
      </c>
      <c r="L172" s="113" t="s">
        <v>295</v>
      </c>
      <c r="M172" s="111"/>
      <c r="N172" s="111"/>
      <c r="O172" s="112"/>
    </row>
    <row r="173" spans="2:17" s="57" customFormat="1" ht="12.75" customHeight="1" x14ac:dyDescent="0.2">
      <c r="B173" s="58">
        <v>42608</v>
      </c>
      <c r="C173" s="110" t="s">
        <v>148</v>
      </c>
      <c r="D173" s="111"/>
      <c r="E173" s="112"/>
      <c r="F173" s="59" t="s">
        <v>186</v>
      </c>
      <c r="G173" s="59" t="s">
        <v>110</v>
      </c>
      <c r="H173" s="59" t="s">
        <v>249</v>
      </c>
      <c r="I173" s="59" t="s">
        <v>185</v>
      </c>
      <c r="J173" s="60">
        <v>155</v>
      </c>
      <c r="K173" s="59" t="s">
        <v>106</v>
      </c>
      <c r="L173" s="113" t="s">
        <v>295</v>
      </c>
      <c r="M173" s="111"/>
      <c r="N173" s="111"/>
      <c r="O173" s="112"/>
    </row>
    <row r="174" spans="2:17" s="57" customFormat="1" ht="12.75" customHeight="1" x14ac:dyDescent="0.2">
      <c r="B174" s="58">
        <v>42608</v>
      </c>
      <c r="C174" s="110" t="s">
        <v>166</v>
      </c>
      <c r="D174" s="111"/>
      <c r="E174" s="112"/>
      <c r="F174" s="59" t="s">
        <v>168</v>
      </c>
      <c r="G174" s="59" t="s">
        <v>110</v>
      </c>
      <c r="H174" s="59" t="s">
        <v>246</v>
      </c>
      <c r="I174" s="59" t="s">
        <v>167</v>
      </c>
      <c r="J174" s="60">
        <v>155</v>
      </c>
      <c r="K174" s="59" t="s">
        <v>106</v>
      </c>
      <c r="L174" s="113" t="s">
        <v>295</v>
      </c>
      <c r="M174" s="111"/>
      <c r="N174" s="111"/>
      <c r="O174" s="112"/>
    </row>
    <row r="175" spans="2:17" s="57" customFormat="1" ht="12.75" customHeight="1" x14ac:dyDescent="0.2">
      <c r="B175" s="58">
        <v>42608</v>
      </c>
      <c r="C175" s="110" t="s">
        <v>177</v>
      </c>
      <c r="D175" s="111"/>
      <c r="E175" s="112"/>
      <c r="F175" s="59" t="s">
        <v>179</v>
      </c>
      <c r="G175" s="59" t="s">
        <v>110</v>
      </c>
      <c r="H175" s="59" t="s">
        <v>246</v>
      </c>
      <c r="I175" s="59" t="s">
        <v>178</v>
      </c>
      <c r="J175" s="60">
        <v>200</v>
      </c>
      <c r="K175" s="59" t="s">
        <v>106</v>
      </c>
      <c r="L175" s="113" t="s">
        <v>295</v>
      </c>
      <c r="M175" s="111"/>
      <c r="N175" s="111"/>
      <c r="O175" s="112"/>
    </row>
    <row r="176" spans="2:17" s="57" customFormat="1" ht="12.75" customHeight="1" x14ac:dyDescent="0.2">
      <c r="B176" s="58">
        <v>42608</v>
      </c>
      <c r="C176" s="110" t="s">
        <v>177</v>
      </c>
      <c r="D176" s="111"/>
      <c r="E176" s="112"/>
      <c r="F176" s="59" t="s">
        <v>179</v>
      </c>
      <c r="G176" s="59" t="s">
        <v>110</v>
      </c>
      <c r="H176" s="59" t="s">
        <v>246</v>
      </c>
      <c r="I176" s="59" t="s">
        <v>178</v>
      </c>
      <c r="J176" s="60">
        <v>200</v>
      </c>
      <c r="K176" s="59" t="s">
        <v>106</v>
      </c>
      <c r="L176" s="113" t="s">
        <v>295</v>
      </c>
      <c r="M176" s="111"/>
      <c r="N176" s="111"/>
      <c r="O176" s="112"/>
    </row>
    <row r="177" spans="2:15" s="57" customFormat="1" ht="22.5" customHeight="1" x14ac:dyDescent="0.2">
      <c r="B177" s="58">
        <v>42608</v>
      </c>
      <c r="C177" s="110" t="s">
        <v>204</v>
      </c>
      <c r="D177" s="111"/>
      <c r="E177" s="112"/>
      <c r="F177" s="59" t="s">
        <v>206</v>
      </c>
      <c r="G177" s="59" t="s">
        <v>207</v>
      </c>
      <c r="H177" s="59" t="s">
        <v>250</v>
      </c>
      <c r="I177" s="59" t="s">
        <v>205</v>
      </c>
      <c r="J177" s="60">
        <v>661</v>
      </c>
      <c r="K177" s="59" t="s">
        <v>106</v>
      </c>
      <c r="L177" s="113" t="s">
        <v>295</v>
      </c>
      <c r="M177" s="111"/>
      <c r="N177" s="111"/>
      <c r="O177" s="112"/>
    </row>
    <row r="178" spans="2:15" s="57" customFormat="1" ht="12.75" customHeight="1" x14ac:dyDescent="0.2">
      <c r="B178" s="58">
        <v>42622</v>
      </c>
      <c r="C178" s="110" t="s">
        <v>189</v>
      </c>
      <c r="D178" s="111"/>
      <c r="E178" s="112"/>
      <c r="F178" s="59" t="s">
        <v>191</v>
      </c>
      <c r="G178" s="59" t="s">
        <v>155</v>
      </c>
      <c r="H178" s="59" t="s">
        <v>251</v>
      </c>
      <c r="I178" s="59" t="s">
        <v>190</v>
      </c>
      <c r="J178" s="60">
        <v>-1000</v>
      </c>
      <c r="K178" s="59" t="s">
        <v>188</v>
      </c>
      <c r="L178" s="113"/>
      <c r="M178" s="111"/>
      <c r="N178" s="111"/>
      <c r="O178" s="112"/>
    </row>
    <row r="179" spans="2:15" s="57" customFormat="1" ht="12.75" customHeight="1" x14ac:dyDescent="0.2">
      <c r="B179" s="58">
        <v>42626</v>
      </c>
      <c r="C179" s="110" t="s">
        <v>209</v>
      </c>
      <c r="D179" s="111"/>
      <c r="E179" s="112"/>
      <c r="F179" s="59" t="s">
        <v>211</v>
      </c>
      <c r="G179" s="59" t="s">
        <v>110</v>
      </c>
      <c r="H179" s="59" t="s">
        <v>252</v>
      </c>
      <c r="I179" s="59" t="s">
        <v>210</v>
      </c>
      <c r="J179" s="60">
        <v>1100</v>
      </c>
      <c r="K179" s="59" t="s">
        <v>106</v>
      </c>
      <c r="L179" s="113" t="s">
        <v>295</v>
      </c>
      <c r="M179" s="111"/>
      <c r="N179" s="111"/>
      <c r="O179" s="112"/>
    </row>
    <row r="180" spans="2:15" ht="12.75" customHeight="1" x14ac:dyDescent="0.2"/>
    <row r="181" spans="2:15" ht="12.75" customHeight="1" x14ac:dyDescent="0.2">
      <c r="B181" s="19" t="s">
        <v>39</v>
      </c>
      <c r="E181" s="2"/>
    </row>
    <row r="182" spans="2:15" ht="12.75" customHeight="1" x14ac:dyDescent="0.2">
      <c r="B182" s="3" t="s">
        <v>3</v>
      </c>
      <c r="C182" s="3" t="s">
        <v>4</v>
      </c>
      <c r="D182" s="3" t="s">
        <v>29</v>
      </c>
      <c r="E182" s="120" t="s">
        <v>5</v>
      </c>
      <c r="F182" s="122"/>
      <c r="G182" s="130" t="s">
        <v>19</v>
      </c>
      <c r="H182" s="131"/>
      <c r="I182" s="131"/>
      <c r="J182" s="131"/>
      <c r="K182" s="132"/>
      <c r="L182" s="132"/>
      <c r="M182" s="132"/>
    </row>
    <row r="183" spans="2:15" ht="12.75" customHeight="1" x14ac:dyDescent="0.2">
      <c r="B183" s="5">
        <v>42552</v>
      </c>
      <c r="C183" s="4">
        <v>-13709.98</v>
      </c>
      <c r="D183" s="6" t="s">
        <v>161</v>
      </c>
      <c r="E183" s="114" t="s">
        <v>230</v>
      </c>
      <c r="F183" s="115"/>
      <c r="G183" s="116" t="s">
        <v>231</v>
      </c>
      <c r="H183" s="117"/>
      <c r="I183" s="117"/>
      <c r="J183" s="117"/>
      <c r="K183" s="118"/>
      <c r="L183" s="118"/>
      <c r="M183" s="119"/>
    </row>
    <row r="184" spans="2:15" ht="12.75" customHeight="1" x14ac:dyDescent="0.2">
      <c r="B184" s="5">
        <v>42552</v>
      </c>
      <c r="C184" s="4">
        <v>-3427.5</v>
      </c>
      <c r="D184" s="6" t="s">
        <v>161</v>
      </c>
      <c r="E184" s="114" t="s">
        <v>230</v>
      </c>
      <c r="F184" s="115"/>
      <c r="G184" s="116" t="s">
        <v>232</v>
      </c>
      <c r="H184" s="117"/>
      <c r="I184" s="117"/>
      <c r="J184" s="117"/>
      <c r="K184" s="118"/>
      <c r="L184" s="118"/>
      <c r="M184" s="119"/>
    </row>
    <row r="185" spans="2:15" ht="12.75" customHeight="1" x14ac:dyDescent="0.2">
      <c r="B185" s="5">
        <v>42552</v>
      </c>
      <c r="C185" s="4">
        <v>-15658.87</v>
      </c>
      <c r="D185" s="6" t="s">
        <v>161</v>
      </c>
      <c r="E185" s="114" t="s">
        <v>230</v>
      </c>
      <c r="F185" s="115"/>
      <c r="G185" s="116" t="s">
        <v>233</v>
      </c>
      <c r="H185" s="117"/>
      <c r="I185" s="117"/>
      <c r="J185" s="117"/>
      <c r="K185" s="118"/>
      <c r="L185" s="118"/>
      <c r="M185" s="119"/>
    </row>
    <row r="186" spans="2:15" ht="12.75" customHeight="1" x14ac:dyDescent="0.2">
      <c r="B186" s="5">
        <v>42552</v>
      </c>
      <c r="C186" s="4">
        <v>-14288.94</v>
      </c>
      <c r="D186" s="6" t="s">
        <v>161</v>
      </c>
      <c r="E186" s="114" t="s">
        <v>230</v>
      </c>
      <c r="F186" s="115"/>
      <c r="G186" s="116" t="s">
        <v>234</v>
      </c>
      <c r="H186" s="117"/>
      <c r="I186" s="117"/>
      <c r="J186" s="117"/>
      <c r="K186" s="118"/>
      <c r="L186" s="118"/>
      <c r="M186" s="119"/>
    </row>
    <row r="187" spans="2:15" ht="12.75" customHeight="1" x14ac:dyDescent="0.2">
      <c r="B187" s="5">
        <v>42552</v>
      </c>
      <c r="C187" s="4">
        <v>-54717.19</v>
      </c>
      <c r="D187" s="6" t="s">
        <v>161</v>
      </c>
      <c r="E187" s="114" t="s">
        <v>230</v>
      </c>
      <c r="F187" s="115"/>
      <c r="G187" s="116" t="s">
        <v>235</v>
      </c>
      <c r="H187" s="117"/>
      <c r="I187" s="117"/>
      <c r="J187" s="117"/>
      <c r="K187" s="118"/>
      <c r="L187" s="118"/>
      <c r="M187" s="119"/>
    </row>
    <row r="188" spans="2:15" ht="12.75" customHeight="1" x14ac:dyDescent="0.2">
      <c r="B188" s="5">
        <v>42552</v>
      </c>
      <c r="C188" s="4">
        <v>-6854.99</v>
      </c>
      <c r="D188" s="6" t="s">
        <v>161</v>
      </c>
      <c r="E188" s="114" t="s">
        <v>230</v>
      </c>
      <c r="F188" s="115"/>
      <c r="G188" s="116" t="s">
        <v>236</v>
      </c>
      <c r="H188" s="117"/>
      <c r="I188" s="117"/>
      <c r="J188" s="117"/>
      <c r="K188" s="118"/>
      <c r="L188" s="118"/>
      <c r="M188" s="119"/>
    </row>
    <row r="189" spans="2:15" ht="12.75" customHeight="1" x14ac:dyDescent="0.2">
      <c r="B189" s="5">
        <v>42552</v>
      </c>
      <c r="C189" s="4">
        <v>-12780.17</v>
      </c>
      <c r="D189" s="6" t="s">
        <v>161</v>
      </c>
      <c r="E189" s="114" t="s">
        <v>230</v>
      </c>
      <c r="F189" s="115"/>
      <c r="G189" s="116" t="s">
        <v>237</v>
      </c>
      <c r="H189" s="117"/>
      <c r="I189" s="117"/>
      <c r="J189" s="117"/>
      <c r="K189" s="118"/>
      <c r="L189" s="118"/>
      <c r="M189" s="119"/>
    </row>
    <row r="190" spans="2:15" ht="12.75" customHeight="1" x14ac:dyDescent="0.2">
      <c r="B190" s="5">
        <v>42552</v>
      </c>
      <c r="C190" s="4">
        <v>-6854.99</v>
      </c>
      <c r="D190" s="6" t="s">
        <v>161</v>
      </c>
      <c r="E190" s="114" t="s">
        <v>230</v>
      </c>
      <c r="F190" s="115"/>
      <c r="G190" s="116" t="s">
        <v>236</v>
      </c>
      <c r="H190" s="117"/>
      <c r="I190" s="117"/>
      <c r="J190" s="117"/>
      <c r="K190" s="118"/>
      <c r="L190" s="118"/>
      <c r="M190" s="119"/>
    </row>
    <row r="191" spans="2:15" ht="12.75" customHeight="1" x14ac:dyDescent="0.2">
      <c r="B191" s="5">
        <v>42552</v>
      </c>
      <c r="C191" s="4">
        <v>-13234.47</v>
      </c>
      <c r="D191" s="6" t="s">
        <v>161</v>
      </c>
      <c r="E191" s="114" t="s">
        <v>230</v>
      </c>
      <c r="F191" s="115"/>
      <c r="G191" s="116" t="s">
        <v>238</v>
      </c>
      <c r="H191" s="117"/>
      <c r="I191" s="117"/>
      <c r="J191" s="117"/>
      <c r="K191" s="118"/>
      <c r="L191" s="118"/>
      <c r="M191" s="119"/>
    </row>
    <row r="192" spans="2:15" ht="12.75" customHeight="1" x14ac:dyDescent="0.2">
      <c r="B192" s="5">
        <v>42552</v>
      </c>
      <c r="C192" s="4">
        <v>-13679.14</v>
      </c>
      <c r="D192" s="6" t="s">
        <v>161</v>
      </c>
      <c r="E192" s="114" t="s">
        <v>230</v>
      </c>
      <c r="F192" s="115"/>
      <c r="G192" s="116" t="s">
        <v>239</v>
      </c>
      <c r="H192" s="117"/>
      <c r="I192" s="117"/>
      <c r="J192" s="117"/>
      <c r="K192" s="118"/>
      <c r="L192" s="118"/>
      <c r="M192" s="119"/>
    </row>
    <row r="193" spans="2:13" ht="12.75" customHeight="1" x14ac:dyDescent="0.2">
      <c r="B193" s="5">
        <v>42552</v>
      </c>
      <c r="C193" s="4">
        <v>-13318.01</v>
      </c>
      <c r="D193" s="6" t="s">
        <v>161</v>
      </c>
      <c r="E193" s="114" t="s">
        <v>230</v>
      </c>
      <c r="F193" s="115"/>
      <c r="G193" s="116" t="s">
        <v>240</v>
      </c>
      <c r="H193" s="117"/>
      <c r="I193" s="117"/>
      <c r="J193" s="117"/>
      <c r="K193" s="118"/>
      <c r="L193" s="118"/>
      <c r="M193" s="119"/>
    </row>
    <row r="194" spans="2:13" ht="12.75" customHeight="1" x14ac:dyDescent="0.2">
      <c r="B194" s="5">
        <v>42552</v>
      </c>
      <c r="C194" s="4">
        <v>-6888.4</v>
      </c>
      <c r="D194" s="6" t="s">
        <v>161</v>
      </c>
      <c r="E194" s="114" t="s">
        <v>230</v>
      </c>
      <c r="F194" s="115"/>
      <c r="G194" s="116" t="s">
        <v>241</v>
      </c>
      <c r="H194" s="117"/>
      <c r="I194" s="117"/>
      <c r="J194" s="117"/>
      <c r="K194" s="118"/>
      <c r="L194" s="118"/>
      <c r="M194" s="119"/>
    </row>
    <row r="195" spans="2:13" ht="12.75" customHeight="1" x14ac:dyDescent="0.2">
      <c r="B195" s="5">
        <v>42552</v>
      </c>
      <c r="C195" s="4">
        <v>-175.07</v>
      </c>
      <c r="D195" s="6" t="s">
        <v>161</v>
      </c>
      <c r="E195" s="114" t="s">
        <v>242</v>
      </c>
      <c r="F195" s="115"/>
      <c r="G195" s="116" t="s">
        <v>296</v>
      </c>
      <c r="H195" s="117"/>
      <c r="I195" s="117"/>
      <c r="J195" s="117"/>
      <c r="K195" s="118"/>
      <c r="L195" s="118"/>
      <c r="M195" s="119"/>
    </row>
    <row r="196" spans="2:13" ht="12.75" customHeight="1" x14ac:dyDescent="0.2">
      <c r="B196" s="5">
        <v>42552</v>
      </c>
      <c r="C196" s="4">
        <v>-93.9</v>
      </c>
      <c r="D196" s="6" t="s">
        <v>161</v>
      </c>
      <c r="E196" s="114" t="s">
        <v>242</v>
      </c>
      <c r="F196" s="115"/>
      <c r="G196" s="116" t="s">
        <v>296</v>
      </c>
      <c r="H196" s="117"/>
      <c r="I196" s="117"/>
      <c r="J196" s="117"/>
      <c r="K196" s="118"/>
      <c r="L196" s="118"/>
      <c r="M196" s="119"/>
    </row>
    <row r="197" spans="2:13" ht="12.75" customHeight="1" x14ac:dyDescent="0.2">
      <c r="B197" s="5">
        <v>42552</v>
      </c>
      <c r="C197" s="4">
        <v>-181.3</v>
      </c>
      <c r="D197" s="6" t="s">
        <v>161</v>
      </c>
      <c r="E197" s="114" t="s">
        <v>242</v>
      </c>
      <c r="F197" s="115"/>
      <c r="G197" s="116" t="s">
        <v>296</v>
      </c>
      <c r="H197" s="117"/>
      <c r="I197" s="117"/>
      <c r="J197" s="117"/>
      <c r="K197" s="118"/>
      <c r="L197" s="118"/>
      <c r="M197" s="119"/>
    </row>
    <row r="198" spans="2:13" ht="12.75" customHeight="1" x14ac:dyDescent="0.2">
      <c r="B198" s="5">
        <v>42552</v>
      </c>
      <c r="C198" s="4">
        <v>-187.39</v>
      </c>
      <c r="D198" s="6" t="s">
        <v>161</v>
      </c>
      <c r="E198" s="114" t="s">
        <v>242</v>
      </c>
      <c r="F198" s="115"/>
      <c r="G198" s="116" t="s">
        <v>296</v>
      </c>
      <c r="H198" s="117"/>
      <c r="I198" s="117"/>
      <c r="J198" s="117"/>
      <c r="K198" s="118"/>
      <c r="L198" s="118"/>
      <c r="M198" s="119"/>
    </row>
    <row r="199" spans="2:13" ht="12.75" customHeight="1" x14ac:dyDescent="0.2">
      <c r="B199" s="5">
        <v>42552</v>
      </c>
      <c r="C199" s="4">
        <v>-182.43</v>
      </c>
      <c r="D199" s="6" t="s">
        <v>161</v>
      </c>
      <c r="E199" s="114" t="s">
        <v>242</v>
      </c>
      <c r="F199" s="115"/>
      <c r="G199" s="116" t="s">
        <v>296</v>
      </c>
      <c r="H199" s="117"/>
      <c r="I199" s="117"/>
      <c r="J199" s="117"/>
      <c r="K199" s="118"/>
      <c r="L199" s="118"/>
      <c r="M199" s="119"/>
    </row>
    <row r="200" spans="2:13" ht="12.75" customHeight="1" x14ac:dyDescent="0.2">
      <c r="B200" s="5">
        <v>42552</v>
      </c>
      <c r="C200" s="4">
        <v>-94.36</v>
      </c>
      <c r="D200" s="6" t="s">
        <v>161</v>
      </c>
      <c r="E200" s="114" t="s">
        <v>242</v>
      </c>
      <c r="F200" s="115"/>
      <c r="G200" s="116" t="s">
        <v>296</v>
      </c>
      <c r="H200" s="117"/>
      <c r="I200" s="117"/>
      <c r="J200" s="117"/>
      <c r="K200" s="118"/>
      <c r="L200" s="118"/>
      <c r="M200" s="119"/>
    </row>
    <row r="201" spans="2:13" x14ac:dyDescent="0.2">
      <c r="B201" s="5">
        <v>42552</v>
      </c>
      <c r="C201" s="4"/>
      <c r="D201" s="6" t="s">
        <v>161</v>
      </c>
      <c r="E201" s="114" t="s">
        <v>243</v>
      </c>
      <c r="F201" s="115"/>
      <c r="G201" s="116" t="s">
        <v>295</v>
      </c>
      <c r="H201" s="117"/>
      <c r="I201" s="117"/>
      <c r="J201" s="117"/>
      <c r="K201" s="118"/>
      <c r="L201" s="118"/>
      <c r="M201" s="119"/>
    </row>
    <row r="202" spans="2:13" x14ac:dyDescent="0.2">
      <c r="B202" s="5">
        <v>42552</v>
      </c>
      <c r="C202" s="4"/>
      <c r="D202" s="6" t="s">
        <v>161</v>
      </c>
      <c r="E202" s="114" t="s">
        <v>243</v>
      </c>
      <c r="F202" s="115"/>
      <c r="G202" s="116" t="s">
        <v>295</v>
      </c>
      <c r="H202" s="117"/>
      <c r="I202" s="117"/>
      <c r="J202" s="117"/>
      <c r="K202" s="118"/>
      <c r="L202" s="118"/>
      <c r="M202" s="119"/>
    </row>
    <row r="203" spans="2:13" x14ac:dyDescent="0.2">
      <c r="B203" s="5">
        <v>42552</v>
      </c>
      <c r="C203" s="4"/>
      <c r="D203" s="6" t="s">
        <v>161</v>
      </c>
      <c r="E203" s="114" t="s">
        <v>243</v>
      </c>
      <c r="F203" s="115"/>
      <c r="G203" s="116" t="s">
        <v>295</v>
      </c>
      <c r="H203" s="117"/>
      <c r="I203" s="117"/>
      <c r="J203" s="117"/>
      <c r="K203" s="118"/>
      <c r="L203" s="118"/>
      <c r="M203" s="119"/>
    </row>
    <row r="204" spans="2:13" x14ac:dyDescent="0.2">
      <c r="B204" s="5">
        <v>42552</v>
      </c>
      <c r="C204" s="4"/>
      <c r="D204" s="6" t="s">
        <v>161</v>
      </c>
      <c r="E204" s="114" t="s">
        <v>243</v>
      </c>
      <c r="F204" s="115"/>
      <c r="G204" s="116" t="s">
        <v>295</v>
      </c>
      <c r="H204" s="117"/>
      <c r="I204" s="117"/>
      <c r="J204" s="117"/>
      <c r="K204" s="118"/>
      <c r="L204" s="118"/>
      <c r="M204" s="119"/>
    </row>
    <row r="205" spans="2:13" x14ac:dyDescent="0.2">
      <c r="B205" s="5">
        <v>42552</v>
      </c>
      <c r="C205" s="4"/>
      <c r="D205" s="6" t="s">
        <v>161</v>
      </c>
      <c r="E205" s="114" t="s">
        <v>243</v>
      </c>
      <c r="F205" s="115"/>
      <c r="G205" s="116" t="s">
        <v>295</v>
      </c>
      <c r="H205" s="117"/>
      <c r="I205" s="117"/>
      <c r="J205" s="117"/>
      <c r="K205" s="118"/>
      <c r="L205" s="118"/>
      <c r="M205" s="119"/>
    </row>
    <row r="206" spans="2:13" x14ac:dyDescent="0.2">
      <c r="B206" s="5">
        <v>42552</v>
      </c>
      <c r="C206" s="4"/>
      <c r="D206" s="6" t="s">
        <v>161</v>
      </c>
      <c r="E206" s="114" t="s">
        <v>243</v>
      </c>
      <c r="F206" s="115"/>
      <c r="G206" s="116" t="s">
        <v>295</v>
      </c>
      <c r="H206" s="117"/>
      <c r="I206" s="117"/>
      <c r="J206" s="117"/>
      <c r="K206" s="118"/>
      <c r="L206" s="118"/>
      <c r="M206" s="119"/>
    </row>
    <row r="207" spans="2:13" x14ac:dyDescent="0.2">
      <c r="B207" s="5">
        <v>42552</v>
      </c>
      <c r="C207" s="4"/>
      <c r="D207" s="6" t="s">
        <v>161</v>
      </c>
      <c r="E207" s="114" t="s">
        <v>243</v>
      </c>
      <c r="F207" s="115"/>
      <c r="G207" s="116" t="s">
        <v>295</v>
      </c>
      <c r="H207" s="117"/>
      <c r="I207" s="117"/>
      <c r="J207" s="117"/>
      <c r="K207" s="118"/>
      <c r="L207" s="118"/>
      <c r="M207" s="119"/>
    </row>
    <row r="208" spans="2:13" x14ac:dyDescent="0.2">
      <c r="B208" s="5">
        <v>42552</v>
      </c>
      <c r="C208" s="4"/>
      <c r="D208" s="6" t="s">
        <v>161</v>
      </c>
      <c r="E208" s="114" t="s">
        <v>243</v>
      </c>
      <c r="F208" s="115"/>
      <c r="G208" s="116" t="s">
        <v>295</v>
      </c>
      <c r="H208" s="117"/>
      <c r="I208" s="117"/>
      <c r="J208" s="117"/>
      <c r="K208" s="118"/>
      <c r="L208" s="118"/>
      <c r="M208" s="119"/>
    </row>
    <row r="209" spans="2:13" x14ac:dyDescent="0.2">
      <c r="B209" s="5">
        <v>42552</v>
      </c>
      <c r="C209" s="4"/>
      <c r="D209" s="6" t="s">
        <v>161</v>
      </c>
      <c r="E209" s="114" t="s">
        <v>243</v>
      </c>
      <c r="F209" s="115"/>
      <c r="G209" s="116" t="s">
        <v>295</v>
      </c>
      <c r="H209" s="117"/>
      <c r="I209" s="117"/>
      <c r="J209" s="117"/>
      <c r="K209" s="118"/>
      <c r="L209" s="118"/>
      <c r="M209" s="119"/>
    </row>
    <row r="210" spans="2:13" x14ac:dyDescent="0.2">
      <c r="B210" s="5">
        <v>42552</v>
      </c>
      <c r="C210" s="4"/>
      <c r="D210" s="6" t="s">
        <v>161</v>
      </c>
      <c r="E210" s="114" t="s">
        <v>243</v>
      </c>
      <c r="F210" s="115"/>
      <c r="G210" s="116" t="s">
        <v>295</v>
      </c>
      <c r="H210" s="117"/>
      <c r="I210" s="117"/>
      <c r="J210" s="117"/>
      <c r="K210" s="118"/>
      <c r="L210" s="118"/>
      <c r="M210" s="119"/>
    </row>
    <row r="211" spans="2:13" x14ac:dyDescent="0.2">
      <c r="B211" s="5">
        <v>42552</v>
      </c>
      <c r="C211" s="4"/>
      <c r="D211" s="6" t="s">
        <v>161</v>
      </c>
      <c r="E211" s="114" t="s">
        <v>243</v>
      </c>
      <c r="F211" s="115"/>
      <c r="G211" s="116" t="s">
        <v>295</v>
      </c>
      <c r="H211" s="117"/>
      <c r="I211" s="117"/>
      <c r="J211" s="117"/>
      <c r="K211" s="118"/>
      <c r="L211" s="118"/>
      <c r="M211" s="119"/>
    </row>
    <row r="212" spans="2:13" x14ac:dyDescent="0.2">
      <c r="B212" s="5">
        <v>42552</v>
      </c>
      <c r="C212" s="4"/>
      <c r="D212" s="6" t="s">
        <v>161</v>
      </c>
      <c r="E212" s="114" t="s">
        <v>243</v>
      </c>
      <c r="F212" s="115"/>
      <c r="G212" s="116" t="s">
        <v>295</v>
      </c>
      <c r="H212" s="117"/>
      <c r="I212" s="117"/>
      <c r="J212" s="117"/>
      <c r="K212" s="118"/>
      <c r="L212" s="118"/>
      <c r="M212" s="119"/>
    </row>
    <row r="213" spans="2:13" x14ac:dyDescent="0.2">
      <c r="B213" s="5">
        <v>42552</v>
      </c>
      <c r="C213" s="4"/>
      <c r="D213" s="6" t="s">
        <v>161</v>
      </c>
      <c r="E213" s="114" t="s">
        <v>243</v>
      </c>
      <c r="F213" s="115"/>
      <c r="G213" s="116" t="s">
        <v>295</v>
      </c>
      <c r="H213" s="117"/>
      <c r="I213" s="117"/>
      <c r="J213" s="117"/>
      <c r="K213" s="118"/>
      <c r="L213" s="118"/>
      <c r="M213" s="119"/>
    </row>
    <row r="214" spans="2:13" x14ac:dyDescent="0.2">
      <c r="B214" s="5">
        <v>42552</v>
      </c>
      <c r="C214" s="4"/>
      <c r="D214" s="6" t="s">
        <v>161</v>
      </c>
      <c r="E214" s="114" t="s">
        <v>243</v>
      </c>
      <c r="F214" s="115"/>
      <c r="G214" s="116" t="s">
        <v>295</v>
      </c>
      <c r="H214" s="117"/>
      <c r="I214" s="117"/>
      <c r="J214" s="117"/>
      <c r="K214" s="118"/>
      <c r="L214" s="118"/>
      <c r="M214" s="119"/>
    </row>
    <row r="215" spans="2:13" x14ac:dyDescent="0.2">
      <c r="B215" s="5">
        <v>42552</v>
      </c>
      <c r="C215" s="4"/>
      <c r="D215" s="6" t="s">
        <v>161</v>
      </c>
      <c r="E215" s="114" t="s">
        <v>243</v>
      </c>
      <c r="F215" s="115"/>
      <c r="G215" s="116" t="s">
        <v>295</v>
      </c>
      <c r="H215" s="117"/>
      <c r="I215" s="117"/>
      <c r="J215" s="117"/>
      <c r="K215" s="118"/>
      <c r="L215" s="118"/>
      <c r="M215" s="119"/>
    </row>
    <row r="216" spans="2:13" x14ac:dyDescent="0.2">
      <c r="B216" s="5">
        <v>42552</v>
      </c>
      <c r="C216" s="4"/>
      <c r="D216" s="6" t="s">
        <v>161</v>
      </c>
      <c r="E216" s="114" t="s">
        <v>243</v>
      </c>
      <c r="F216" s="115"/>
      <c r="G216" s="116" t="s">
        <v>295</v>
      </c>
      <c r="H216" s="117"/>
      <c r="I216" s="117"/>
      <c r="J216" s="117"/>
      <c r="K216" s="118"/>
      <c r="L216" s="118"/>
      <c r="M216" s="119"/>
    </row>
    <row r="217" spans="2:13" x14ac:dyDescent="0.2">
      <c r="B217" s="5">
        <v>42552</v>
      </c>
      <c r="C217" s="4"/>
      <c r="D217" s="6" t="s">
        <v>161</v>
      </c>
      <c r="E217" s="114" t="s">
        <v>243</v>
      </c>
      <c r="F217" s="115"/>
      <c r="G217" s="116" t="s">
        <v>295</v>
      </c>
      <c r="H217" s="117"/>
      <c r="I217" s="117"/>
      <c r="J217" s="117"/>
      <c r="K217" s="118"/>
      <c r="L217" s="118"/>
      <c r="M217" s="119"/>
    </row>
    <row r="218" spans="2:13" x14ac:dyDescent="0.2">
      <c r="B218" s="5">
        <v>42552</v>
      </c>
      <c r="C218" s="4"/>
      <c r="D218" s="6" t="s">
        <v>161</v>
      </c>
      <c r="E218" s="114" t="s">
        <v>243</v>
      </c>
      <c r="F218" s="115"/>
      <c r="G218" s="116" t="s">
        <v>295</v>
      </c>
      <c r="H218" s="117"/>
      <c r="I218" s="117"/>
      <c r="J218" s="117"/>
      <c r="K218" s="118"/>
      <c r="L218" s="118"/>
      <c r="M218" s="119"/>
    </row>
    <row r="219" spans="2:13" x14ac:dyDescent="0.2">
      <c r="B219" s="5">
        <v>42552</v>
      </c>
      <c r="C219" s="4"/>
      <c r="D219" s="6" t="s">
        <v>161</v>
      </c>
      <c r="E219" s="114" t="s">
        <v>243</v>
      </c>
      <c r="F219" s="115"/>
      <c r="G219" s="116" t="s">
        <v>295</v>
      </c>
      <c r="H219" s="117"/>
      <c r="I219" s="117"/>
      <c r="J219" s="117"/>
      <c r="K219" s="118"/>
      <c r="L219" s="118"/>
      <c r="M219" s="119"/>
    </row>
    <row r="220" spans="2:13" x14ac:dyDescent="0.2">
      <c r="B220" s="5">
        <v>42552</v>
      </c>
      <c r="C220" s="4"/>
      <c r="D220" s="6" t="s">
        <v>161</v>
      </c>
      <c r="E220" s="114" t="s">
        <v>243</v>
      </c>
      <c r="F220" s="115"/>
      <c r="G220" s="116" t="s">
        <v>295</v>
      </c>
      <c r="H220" s="117"/>
      <c r="I220" s="117"/>
      <c r="J220" s="117"/>
      <c r="K220" s="118"/>
      <c r="L220" s="118"/>
      <c r="M220" s="119"/>
    </row>
    <row r="221" spans="2:13" x14ac:dyDescent="0.2">
      <c r="B221" s="5">
        <v>42552</v>
      </c>
      <c r="C221" s="4"/>
      <c r="D221" s="6" t="s">
        <v>161</v>
      </c>
      <c r="E221" s="114" t="s">
        <v>243</v>
      </c>
      <c r="F221" s="115"/>
      <c r="G221" s="116" t="s">
        <v>295</v>
      </c>
      <c r="H221" s="117"/>
      <c r="I221" s="117"/>
      <c r="J221" s="117"/>
      <c r="K221" s="118"/>
      <c r="L221" s="118"/>
      <c r="M221" s="119"/>
    </row>
    <row r="222" spans="2:13" x14ac:dyDescent="0.2">
      <c r="B222" s="5">
        <v>42552</v>
      </c>
      <c r="C222" s="4"/>
      <c r="D222" s="6" t="s">
        <v>161</v>
      </c>
      <c r="E222" s="114" t="s">
        <v>243</v>
      </c>
      <c r="F222" s="115"/>
      <c r="G222" s="116" t="s">
        <v>295</v>
      </c>
      <c r="H222" s="117"/>
      <c r="I222" s="117"/>
      <c r="J222" s="117"/>
      <c r="K222" s="118"/>
      <c r="L222" s="118"/>
      <c r="M222" s="119"/>
    </row>
    <row r="223" spans="2:13" x14ac:dyDescent="0.2">
      <c r="B223" s="5">
        <v>42552</v>
      </c>
      <c r="C223" s="4"/>
      <c r="D223" s="6" t="s">
        <v>161</v>
      </c>
      <c r="E223" s="114" t="s">
        <v>243</v>
      </c>
      <c r="F223" s="115"/>
      <c r="G223" s="116" t="s">
        <v>295</v>
      </c>
      <c r="H223" s="117"/>
      <c r="I223" s="117"/>
      <c r="J223" s="117"/>
      <c r="K223" s="118"/>
      <c r="L223" s="118"/>
      <c r="M223" s="119"/>
    </row>
    <row r="224" spans="2:13" x14ac:dyDescent="0.2">
      <c r="B224" s="5">
        <v>42552</v>
      </c>
      <c r="C224" s="4"/>
      <c r="D224" s="6" t="s">
        <v>161</v>
      </c>
      <c r="E224" s="114" t="s">
        <v>243</v>
      </c>
      <c r="F224" s="115"/>
      <c r="G224" s="116" t="s">
        <v>295</v>
      </c>
      <c r="H224" s="117"/>
      <c r="I224" s="117"/>
      <c r="J224" s="117"/>
      <c r="K224" s="118"/>
      <c r="L224" s="118"/>
      <c r="M224" s="119"/>
    </row>
    <row r="225" spans="2:13" x14ac:dyDescent="0.2">
      <c r="B225" s="5">
        <v>42552</v>
      </c>
      <c r="C225" s="4"/>
      <c r="D225" s="6" t="s">
        <v>161</v>
      </c>
      <c r="E225" s="114" t="s">
        <v>243</v>
      </c>
      <c r="F225" s="115"/>
      <c r="G225" s="116" t="s">
        <v>295</v>
      </c>
      <c r="H225" s="117"/>
      <c r="I225" s="117"/>
      <c r="J225" s="117"/>
      <c r="K225" s="118"/>
      <c r="L225" s="118"/>
      <c r="M225" s="119"/>
    </row>
    <row r="226" spans="2:13" x14ac:dyDescent="0.2">
      <c r="B226" s="5">
        <v>42571</v>
      </c>
      <c r="C226" s="4">
        <v>0</v>
      </c>
      <c r="D226" s="6" t="s">
        <v>161</v>
      </c>
      <c r="E226" s="114" t="s">
        <v>242</v>
      </c>
      <c r="F226" s="115"/>
      <c r="G226" s="116" t="s">
        <v>296</v>
      </c>
      <c r="H226" s="117"/>
      <c r="I226" s="117"/>
      <c r="J226" s="117"/>
      <c r="K226" s="118"/>
      <c r="L226" s="118"/>
      <c r="M226" s="119"/>
    </row>
    <row r="227" spans="2:13" x14ac:dyDescent="0.2">
      <c r="B227" s="5">
        <v>42608</v>
      </c>
      <c r="C227" s="4">
        <v>-0.01</v>
      </c>
      <c r="D227" s="6" t="s">
        <v>161</v>
      </c>
      <c r="E227" s="114" t="s">
        <v>230</v>
      </c>
      <c r="F227" s="115"/>
      <c r="G227" s="116" t="s">
        <v>244</v>
      </c>
      <c r="H227" s="117"/>
      <c r="I227" s="117"/>
      <c r="J227" s="117"/>
      <c r="K227" s="118"/>
      <c r="L227" s="118"/>
      <c r="M227" s="119"/>
    </row>
    <row r="228" spans="2:13" x14ac:dyDescent="0.2">
      <c r="B228" s="5">
        <v>42608</v>
      </c>
      <c r="C228" s="4">
        <v>-0.01</v>
      </c>
      <c r="D228" s="6" t="s">
        <v>161</v>
      </c>
      <c r="E228" s="114" t="s">
        <v>230</v>
      </c>
      <c r="F228" s="115"/>
      <c r="G228" s="116" t="s">
        <v>244</v>
      </c>
      <c r="H228" s="117"/>
      <c r="I228" s="117"/>
      <c r="J228" s="117"/>
      <c r="K228" s="118"/>
      <c r="L228" s="118"/>
      <c r="M228" s="119"/>
    </row>
    <row r="229" spans="2:13" x14ac:dyDescent="0.2">
      <c r="B229" s="5">
        <v>42608</v>
      </c>
      <c r="C229" s="4">
        <v>-0.01</v>
      </c>
      <c r="D229" s="6" t="s">
        <v>161</v>
      </c>
      <c r="E229" s="114" t="s">
        <v>230</v>
      </c>
      <c r="F229" s="115"/>
      <c r="G229" s="116" t="s">
        <v>244</v>
      </c>
      <c r="H229" s="117"/>
      <c r="I229" s="117"/>
      <c r="J229" s="117"/>
      <c r="K229" s="118"/>
      <c r="L229" s="118"/>
      <c r="M229" s="119"/>
    </row>
    <row r="230" spans="2:13" x14ac:dyDescent="0.2">
      <c r="B230" s="5">
        <v>42608</v>
      </c>
      <c r="C230" s="4">
        <v>-0.01</v>
      </c>
      <c r="D230" s="6" t="s">
        <v>161</v>
      </c>
      <c r="E230" s="114" t="s">
        <v>242</v>
      </c>
      <c r="F230" s="115"/>
      <c r="G230" s="116" t="s">
        <v>296</v>
      </c>
      <c r="H230" s="117"/>
      <c r="I230" s="117"/>
      <c r="J230" s="117"/>
      <c r="K230" s="118"/>
      <c r="L230" s="118"/>
      <c r="M230" s="119"/>
    </row>
    <row r="231" spans="2:13" x14ac:dyDescent="0.2">
      <c r="B231" s="5">
        <v>42608</v>
      </c>
      <c r="C231" s="4">
        <v>-0.01</v>
      </c>
      <c r="D231" s="6" t="s">
        <v>161</v>
      </c>
      <c r="E231" s="114" t="s">
        <v>242</v>
      </c>
      <c r="F231" s="115"/>
      <c r="G231" s="116" t="s">
        <v>296</v>
      </c>
      <c r="H231" s="117"/>
      <c r="I231" s="117"/>
      <c r="J231" s="117"/>
      <c r="K231" s="118"/>
      <c r="L231" s="118"/>
      <c r="M231" s="119"/>
    </row>
    <row r="232" spans="2:13" x14ac:dyDescent="0.2">
      <c r="B232" s="5">
        <v>42608</v>
      </c>
      <c r="C232" s="4">
        <v>-0.01</v>
      </c>
      <c r="D232" s="6" t="s">
        <v>161</v>
      </c>
      <c r="E232" s="114" t="s">
        <v>242</v>
      </c>
      <c r="F232" s="115"/>
      <c r="G232" s="116" t="s">
        <v>296</v>
      </c>
      <c r="H232" s="117"/>
      <c r="I232" s="117"/>
      <c r="J232" s="117"/>
      <c r="K232" s="118"/>
      <c r="L232" s="118"/>
      <c r="M232" s="119"/>
    </row>
    <row r="233" spans="2:13" x14ac:dyDescent="0.2">
      <c r="B233" s="5">
        <v>42611</v>
      </c>
      <c r="C233" s="4">
        <v>-106.51</v>
      </c>
      <c r="D233" s="6" t="s">
        <v>161</v>
      </c>
      <c r="E233" s="114" t="s">
        <v>242</v>
      </c>
      <c r="F233" s="115"/>
      <c r="G233" s="116" t="s">
        <v>245</v>
      </c>
      <c r="H233" s="117"/>
      <c r="I233" s="117"/>
      <c r="J233" s="117"/>
      <c r="K233" s="118"/>
      <c r="L233" s="118"/>
      <c r="M233" s="119"/>
    </row>
    <row r="234" spans="2:13" x14ac:dyDescent="0.2">
      <c r="B234" s="5">
        <v>42611</v>
      </c>
      <c r="C234" s="4">
        <v>-131.19</v>
      </c>
      <c r="D234" s="6" t="s">
        <v>161</v>
      </c>
      <c r="E234" s="114" t="s">
        <v>242</v>
      </c>
      <c r="F234" s="115"/>
      <c r="G234" s="116" t="s">
        <v>245</v>
      </c>
      <c r="H234" s="117"/>
      <c r="I234" s="117"/>
      <c r="J234" s="117"/>
      <c r="K234" s="118"/>
      <c r="L234" s="118"/>
      <c r="M234" s="119"/>
    </row>
    <row r="235" spans="2:13" x14ac:dyDescent="0.2">
      <c r="B235" s="5">
        <v>42611</v>
      </c>
      <c r="C235" s="4">
        <v>-106.51</v>
      </c>
      <c r="D235" s="6" t="s">
        <v>161</v>
      </c>
      <c r="E235" s="114" t="s">
        <v>242</v>
      </c>
      <c r="F235" s="115"/>
      <c r="G235" s="116" t="s">
        <v>245</v>
      </c>
      <c r="H235" s="117"/>
      <c r="I235" s="117"/>
      <c r="J235" s="117"/>
      <c r="K235" s="118"/>
      <c r="L235" s="118"/>
      <c r="M235" s="119"/>
    </row>
    <row r="236" spans="2:13" x14ac:dyDescent="0.2">
      <c r="B236" s="5">
        <v>42611</v>
      </c>
      <c r="C236" s="4">
        <v>-33.299999999999997</v>
      </c>
      <c r="D236" s="6" t="s">
        <v>161</v>
      </c>
      <c r="E236" s="114" t="s">
        <v>242</v>
      </c>
      <c r="F236" s="115"/>
      <c r="G236" s="116" t="s">
        <v>245</v>
      </c>
      <c r="H236" s="117"/>
      <c r="I236" s="117"/>
      <c r="J236" s="117"/>
      <c r="K236" s="118"/>
      <c r="L236" s="118"/>
      <c r="M236" s="119"/>
    </row>
    <row r="237" spans="2:13" x14ac:dyDescent="0.2">
      <c r="B237" s="5">
        <v>42626</v>
      </c>
      <c r="C237" s="4">
        <v>-785065.21</v>
      </c>
      <c r="D237" s="6" t="s">
        <v>111</v>
      </c>
      <c r="E237" s="114" t="s">
        <v>243</v>
      </c>
      <c r="F237" s="115"/>
      <c r="G237" s="116" t="s">
        <v>295</v>
      </c>
      <c r="H237" s="117"/>
      <c r="I237" s="117"/>
      <c r="J237" s="117"/>
      <c r="K237" s="118"/>
      <c r="L237" s="118"/>
      <c r="M237" s="119"/>
    </row>
    <row r="239" spans="2:13" x14ac:dyDescent="0.2">
      <c r="B239" s="82" t="s">
        <v>291</v>
      </c>
      <c r="C239" s="78"/>
      <c r="D239" s="78"/>
      <c r="E239" s="79"/>
      <c r="F239" s="78"/>
      <c r="G239" s="78"/>
      <c r="H239" s="78"/>
    </row>
    <row r="240" spans="2:13" ht="33.75" x14ac:dyDescent="0.2">
      <c r="B240" s="83" t="s">
        <v>0</v>
      </c>
      <c r="C240" s="83" t="s">
        <v>87</v>
      </c>
      <c r="D240" s="83" t="s">
        <v>278</v>
      </c>
      <c r="E240" s="83" t="s">
        <v>279</v>
      </c>
      <c r="F240" s="83" t="s">
        <v>280</v>
      </c>
      <c r="G240" s="83" t="s">
        <v>281</v>
      </c>
      <c r="H240" s="83" t="s">
        <v>282</v>
      </c>
    </row>
    <row r="241" spans="2:11" x14ac:dyDescent="0.2">
      <c r="B241" s="87" t="s">
        <v>283</v>
      </c>
      <c r="C241" s="86">
        <v>41880</v>
      </c>
      <c r="D241" s="85">
        <v>4.49</v>
      </c>
      <c r="E241" s="85"/>
      <c r="F241" s="85"/>
      <c r="G241" s="85"/>
      <c r="H241" s="85">
        <v>-612885</v>
      </c>
      <c r="K241" s="17"/>
    </row>
    <row r="242" spans="2:11" x14ac:dyDescent="0.2">
      <c r="B242" s="31"/>
      <c r="F242" s="36" t="str">
        <f>XLRPARAMS_Position</f>
        <v>Первый заместитель Начальника управления внутреннего учета</v>
      </c>
      <c r="K242" s="17"/>
    </row>
    <row r="243" spans="2:11" x14ac:dyDescent="0.2">
      <c r="B243" s="31"/>
      <c r="F243" s="31"/>
      <c r="K243" s="17"/>
    </row>
    <row r="244" spans="2:11" x14ac:dyDescent="0.2">
      <c r="B244" s="9"/>
      <c r="C244" s="50"/>
      <c r="D244" s="9"/>
      <c r="E244" s="16"/>
      <c r="F244" s="7"/>
      <c r="G244" s="12"/>
      <c r="H244" s="37" t="str">
        <f>XLRPARAMS_Signatory</f>
        <v>/Вощенкова Н.А./</v>
      </c>
    </row>
    <row r="245" spans="2:11" x14ac:dyDescent="0.2">
      <c r="F245" s="32"/>
    </row>
    <row r="246" spans="2:11" x14ac:dyDescent="0.2">
      <c r="H246" s="15"/>
    </row>
    <row r="248" spans="2:11" x14ac:dyDescent="0.2">
      <c r="F248" t="s">
        <v>26</v>
      </c>
      <c r="G248" s="18">
        <f>XLRPARAMS_ReportDate</f>
        <v>42626</v>
      </c>
    </row>
  </sheetData>
  <mergeCells count="155">
    <mergeCell ref="B6:M6"/>
    <mergeCell ref="B7:M7"/>
    <mergeCell ref="C163:E163"/>
    <mergeCell ref="B36:E36"/>
    <mergeCell ref="B38:E38"/>
    <mergeCell ref="G182:M182"/>
    <mergeCell ref="E182:F182"/>
    <mergeCell ref="L165:O165"/>
    <mergeCell ref="E186:F186"/>
    <mergeCell ref="G186:M186"/>
    <mergeCell ref="E187:F187"/>
    <mergeCell ref="G187:M187"/>
    <mergeCell ref="E188:F188"/>
    <mergeCell ref="G188:M188"/>
    <mergeCell ref="L163:O163"/>
    <mergeCell ref="E183:F183"/>
    <mergeCell ref="G183:M183"/>
    <mergeCell ref="E184:F184"/>
    <mergeCell ref="G184:M184"/>
    <mergeCell ref="E185:F185"/>
    <mergeCell ref="G185:M185"/>
    <mergeCell ref="C169:E169"/>
    <mergeCell ref="L169:O169"/>
    <mergeCell ref="C170:E170"/>
    <mergeCell ref="C165:E165"/>
    <mergeCell ref="E192:F192"/>
    <mergeCell ref="G192:M192"/>
    <mergeCell ref="E193:F193"/>
    <mergeCell ref="G193:M193"/>
    <mergeCell ref="E194:F194"/>
    <mergeCell ref="G194:M194"/>
    <mergeCell ref="E189:F189"/>
    <mergeCell ref="G189:M189"/>
    <mergeCell ref="E190:F190"/>
    <mergeCell ref="G190:M190"/>
    <mergeCell ref="E191:F191"/>
    <mergeCell ref="G191:M191"/>
    <mergeCell ref="E198:F198"/>
    <mergeCell ref="G198:M198"/>
    <mergeCell ref="E199:F199"/>
    <mergeCell ref="G199:M199"/>
    <mergeCell ref="E200:F200"/>
    <mergeCell ref="G200:M200"/>
    <mergeCell ref="E195:F195"/>
    <mergeCell ref="G195:M195"/>
    <mergeCell ref="E196:F196"/>
    <mergeCell ref="G196:M196"/>
    <mergeCell ref="E197:F197"/>
    <mergeCell ref="G197:M197"/>
    <mergeCell ref="E204:F204"/>
    <mergeCell ref="G204:M204"/>
    <mergeCell ref="E205:F205"/>
    <mergeCell ref="G205:M205"/>
    <mergeCell ref="E206:F206"/>
    <mergeCell ref="G206:M206"/>
    <mergeCell ref="E201:F201"/>
    <mergeCell ref="G201:M201"/>
    <mergeCell ref="E202:F202"/>
    <mergeCell ref="G202:M202"/>
    <mergeCell ref="E203:F203"/>
    <mergeCell ref="G203:M203"/>
    <mergeCell ref="E210:F210"/>
    <mergeCell ref="G210:M210"/>
    <mergeCell ref="E211:F211"/>
    <mergeCell ref="G211:M211"/>
    <mergeCell ref="E212:F212"/>
    <mergeCell ref="G212:M212"/>
    <mergeCell ref="E207:F207"/>
    <mergeCell ref="G207:M207"/>
    <mergeCell ref="E208:F208"/>
    <mergeCell ref="G208:M208"/>
    <mergeCell ref="E209:F209"/>
    <mergeCell ref="G209:M209"/>
    <mergeCell ref="E216:F216"/>
    <mergeCell ref="G216:M216"/>
    <mergeCell ref="E217:F217"/>
    <mergeCell ref="G217:M217"/>
    <mergeCell ref="E218:F218"/>
    <mergeCell ref="G218:M218"/>
    <mergeCell ref="E213:F213"/>
    <mergeCell ref="G213:M213"/>
    <mergeCell ref="E214:F214"/>
    <mergeCell ref="G214:M214"/>
    <mergeCell ref="E215:F215"/>
    <mergeCell ref="G215:M215"/>
    <mergeCell ref="E222:F222"/>
    <mergeCell ref="G222:M222"/>
    <mergeCell ref="E223:F223"/>
    <mergeCell ref="G223:M223"/>
    <mergeCell ref="E224:F224"/>
    <mergeCell ref="G224:M224"/>
    <mergeCell ref="E219:F219"/>
    <mergeCell ref="G219:M219"/>
    <mergeCell ref="E220:F220"/>
    <mergeCell ref="G220:M220"/>
    <mergeCell ref="E221:F221"/>
    <mergeCell ref="G221:M221"/>
    <mergeCell ref="E229:F229"/>
    <mergeCell ref="G229:M229"/>
    <mergeCell ref="E230:F230"/>
    <mergeCell ref="G230:M230"/>
    <mergeCell ref="E225:F225"/>
    <mergeCell ref="G225:M225"/>
    <mergeCell ref="E226:F226"/>
    <mergeCell ref="G226:M226"/>
    <mergeCell ref="E227:F227"/>
    <mergeCell ref="G227:M227"/>
    <mergeCell ref="E237:F237"/>
    <mergeCell ref="G237:M237"/>
    <mergeCell ref="C164:E164"/>
    <mergeCell ref="L164:O164"/>
    <mergeCell ref="C166:E166"/>
    <mergeCell ref="L166:O166"/>
    <mergeCell ref="C167:E167"/>
    <mergeCell ref="L167:O167"/>
    <mergeCell ref="C168:E168"/>
    <mergeCell ref="L168:O168"/>
    <mergeCell ref="E234:F234"/>
    <mergeCell ref="G234:M234"/>
    <mergeCell ref="E235:F235"/>
    <mergeCell ref="G235:M235"/>
    <mergeCell ref="E236:F236"/>
    <mergeCell ref="G236:M236"/>
    <mergeCell ref="E231:F231"/>
    <mergeCell ref="G231:M231"/>
    <mergeCell ref="E232:F232"/>
    <mergeCell ref="G232:M232"/>
    <mergeCell ref="E233:F233"/>
    <mergeCell ref="G233:M233"/>
    <mergeCell ref="E228:F228"/>
    <mergeCell ref="G228:M228"/>
    <mergeCell ref="C179:E179"/>
    <mergeCell ref="L179:O179"/>
    <mergeCell ref="C174:E174"/>
    <mergeCell ref="L174:O174"/>
    <mergeCell ref="C175:E175"/>
    <mergeCell ref="L175:O175"/>
    <mergeCell ref="C176:E176"/>
    <mergeCell ref="L176:O176"/>
    <mergeCell ref="L170:O170"/>
    <mergeCell ref="C171:E171"/>
    <mergeCell ref="L171:O171"/>
    <mergeCell ref="C172:E172"/>
    <mergeCell ref="L172:O172"/>
    <mergeCell ref="C173:E173"/>
    <mergeCell ref="L173:O173"/>
    <mergeCell ref="B37:E37"/>
    <mergeCell ref="B39:E39"/>
    <mergeCell ref="B29:H29"/>
    <mergeCell ref="B31:H31"/>
    <mergeCell ref="B33:F33"/>
    <mergeCell ref="C177:E177"/>
    <mergeCell ref="L177:O177"/>
    <mergeCell ref="C178:E178"/>
    <mergeCell ref="L178:O178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7"/>
  <sheetViews>
    <sheetView workbookViewId="0">
      <selection activeCell="A30165" sqref="A30165:W30166"/>
    </sheetView>
  </sheetViews>
  <sheetFormatPr defaultRowHeight="12.75" x14ac:dyDescent="0.2"/>
  <sheetData>
    <row r="5" spans="1:9" x14ac:dyDescent="0.2">
      <c r="A5" s="16" t="s">
        <v>93</v>
      </c>
      <c r="B5" t="e">
        <f>XLR_ERRNAME</f>
        <v>#NAME?</v>
      </c>
    </row>
    <row r="6" spans="1:9" x14ac:dyDescent="0.2">
      <c r="A6" t="s">
        <v>94</v>
      </c>
      <c r="B6" s="54">
        <v>42552</v>
      </c>
      <c r="C6" s="54">
        <v>42643</v>
      </c>
      <c r="D6" s="54">
        <v>42626</v>
      </c>
      <c r="E6" s="55" t="s">
        <v>95</v>
      </c>
      <c r="F6" s="55" t="s">
        <v>96</v>
      </c>
      <c r="G6" s="56">
        <v>33474.410000000003</v>
      </c>
      <c r="H6" s="56">
        <v>-12825793.75</v>
      </c>
      <c r="I6" s="55" t="s">
        <v>97</v>
      </c>
    </row>
    <row r="7" spans="1:9" x14ac:dyDescent="0.2">
      <c r="A7" t="s">
        <v>98</v>
      </c>
      <c r="B7" s="55" t="s">
        <v>99</v>
      </c>
      <c r="C7" s="55" t="s">
        <v>100</v>
      </c>
      <c r="D7" s="55" t="s">
        <v>101</v>
      </c>
      <c r="E7" s="55" t="s">
        <v>102</v>
      </c>
      <c r="F7" s="55" t="s">
        <v>103</v>
      </c>
      <c r="G7" s="5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Sheet1</vt:lpstr>
      <vt:lpstr>ClientCode</vt:lpstr>
      <vt:lpstr>ClientContract</vt:lpstr>
      <vt:lpstr>ClosedDealConvRange</vt:lpstr>
      <vt:lpstr>ClosedTicketsRange</vt:lpstr>
      <vt:lpstr>MoneyMovePlaneRange</vt:lpstr>
      <vt:lpstr>MoneyMovingRange</vt:lpstr>
      <vt:lpstr>PortfolioRange</vt:lpstr>
      <vt:lpstr>PreviousDealConvRange</vt:lpstr>
      <vt:lpstr>PreviousTicketsRange</vt:lpstr>
      <vt:lpstr>PreviousTicketsRepoRange</vt:lpstr>
      <vt:lpstr>ReportDate</vt:lpstr>
      <vt:lpstr>SharesMovingRange</vt:lpstr>
      <vt:lpstr>SummaryInfoRange</vt:lpstr>
      <vt:lpstr>UnclosedDealConvRange</vt:lpstr>
      <vt:lpstr>UnclosedTicketsRange</vt:lpstr>
      <vt:lpstr>UnclosedTicketsRepoRange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отчета о состоянии счета клиента</dc:title>
  <dc:creator>Пучков Алексей Петрович</dc:creator>
  <dc:description>Является частью программного комплекса Поларнет РТС</dc:description>
  <cp:lastModifiedBy>Александрова Валерия Александровна</cp:lastModifiedBy>
  <cp:lastPrinted>2003-11-06T08:13:26Z</cp:lastPrinted>
  <dcterms:created xsi:type="dcterms:W3CDTF">2002-07-14T17:16:27Z</dcterms:created>
  <dcterms:modified xsi:type="dcterms:W3CDTF">2016-09-14T14:48:13Z</dcterms:modified>
</cp:coreProperties>
</file>